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defaultThemeVersion="124226"/>
  <mc:AlternateContent xmlns:mc="http://schemas.openxmlformats.org/markup-compatibility/2006">
    <mc:Choice Requires="x15">
      <x15ac:absPath xmlns:x15ac="http://schemas.microsoft.com/office/spreadsheetml/2010/11/ac" url="D:\Hometown Equity Mortgage\Hometown Equity Mortgage\Shared Drives - HTEM\Forms\Calculators\"/>
    </mc:Choice>
  </mc:AlternateContent>
  <xr:revisionPtr revIDLastSave="0" documentId="8_{F8544F74-0B8E-4E23-846B-45D7F3C874CD}" xr6:coauthVersionLast="47" xr6:coauthVersionMax="47" xr10:uidLastSave="{00000000-0000-0000-0000-000000000000}"/>
  <bookViews>
    <workbookView xWindow="28680" yWindow="-120" windowWidth="29040" windowHeight="15840" tabRatio="703" activeTab="5" xr2:uid="{00000000-000D-0000-FFFF-FFFF00000000}"/>
  </bookViews>
  <sheets>
    <sheet name="Personal Bank Statements  " sheetId="8" r:id="rId1"/>
    <sheet name="Business Bank Statements" sheetId="10" r:id="rId2"/>
    <sheet name="Option 1B" sheetId="12" r:id="rId3"/>
    <sheet name="Asset Depletion" sheetId="15" r:id="rId4"/>
    <sheet name="Rental Income - Principal" sheetId="3" r:id="rId5"/>
    <sheet name="Rental Income - Investment " sheetId="16" r:id="rId6"/>
    <sheet name="Cash Flow Analysis" sheetId="13" r:id="rId7"/>
  </sheets>
  <definedNames>
    <definedName name="_xlnm.Print_Area" localSheetId="3">'Asset Depletion'!$A$1:$H$47</definedName>
    <definedName name="_xlnm.Print_Area" localSheetId="1">'Business Bank Statements'!$A$1:$Q$65</definedName>
    <definedName name="_xlnm.Print_Area" localSheetId="0">'Personal Bank Statements  '!$A$1:$N$57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16" l="1"/>
  <c r="O37" i="16"/>
  <c r="R33" i="16"/>
  <c r="R35" i="16" s="1"/>
  <c r="O33" i="16"/>
  <c r="O35" i="16" s="1"/>
  <c r="R23" i="16"/>
  <c r="O23" i="16"/>
  <c r="R22" i="16"/>
  <c r="R24" i="16" s="1"/>
  <c r="R26" i="16" s="1"/>
  <c r="O22" i="16"/>
  <c r="Q17" i="10"/>
  <c r="M10" i="8"/>
  <c r="O24" i="16" l="1"/>
  <c r="O26" i="16" s="1"/>
  <c r="Q30" i="10"/>
  <c r="Q31" i="10"/>
  <c r="C39" i="15" l="1"/>
  <c r="H7" i="15"/>
  <c r="E3" i="12"/>
  <c r="C3" i="12"/>
  <c r="D30" i="15" l="1"/>
  <c r="D32" i="15" l="1"/>
  <c r="A34" i="15" s="1"/>
  <c r="H8" i="15"/>
  <c r="H9" i="15"/>
  <c r="H15" i="15"/>
  <c r="H16" i="15"/>
  <c r="H22" i="15"/>
  <c r="H23" i="15"/>
  <c r="H6" i="15"/>
  <c r="G35" i="15"/>
  <c r="H10" i="15" l="1"/>
  <c r="H11" i="15"/>
  <c r="H13" i="15"/>
  <c r="H14" i="15"/>
  <c r="H17" i="15"/>
  <c r="H18" i="15"/>
  <c r="H20" i="15"/>
  <c r="H21" i="15"/>
  <c r="H24" i="15"/>
  <c r="H25" i="15"/>
  <c r="H26" i="15" l="1"/>
  <c r="D40" i="15" l="1"/>
  <c r="D31" i="15"/>
  <c r="H29" i="15"/>
  <c r="H36" i="15" s="1"/>
  <c r="F38" i="15" s="1"/>
  <c r="M8" i="10"/>
  <c r="D41" i="15" l="1"/>
  <c r="Q32" i="10"/>
  <c r="Q33" i="10"/>
  <c r="Q34" i="10"/>
  <c r="Q35" i="10"/>
  <c r="Q36" i="10"/>
  <c r="Q37" i="10"/>
  <c r="Q38" i="10"/>
  <c r="Q39" i="10"/>
  <c r="Q40" i="10"/>
  <c r="Q41" i="10"/>
  <c r="Q42" i="10"/>
  <c r="Q43" i="10"/>
  <c r="Q44" i="10"/>
  <c r="Q45" i="10"/>
  <c r="E35" i="12" l="1"/>
  <c r="E15" i="12"/>
  <c r="E54" i="10" l="1"/>
  <c r="E13" i="12" s="1"/>
  <c r="F40" i="12" l="1"/>
  <c r="E33" i="12" l="1"/>
  <c r="E34" i="12" l="1"/>
  <c r="E12" i="12"/>
  <c r="E14" i="12" l="1"/>
  <c r="F16" i="12" s="1"/>
  <c r="D23" i="10" l="1"/>
  <c r="F36" i="12" s="1"/>
  <c r="E18" i="12" l="1"/>
  <c r="F39" i="12"/>
  <c r="F41" i="12" s="1"/>
  <c r="E18" i="10" l="1"/>
  <c r="E12" i="10" l="1"/>
  <c r="N39" i="8" l="1"/>
  <c r="N38" i="8"/>
  <c r="N37" i="8"/>
  <c r="N36" i="8"/>
  <c r="N35" i="8"/>
  <c r="N34" i="8"/>
  <c r="N33" i="8"/>
  <c r="N32" i="8"/>
  <c r="N31" i="8"/>
  <c r="N30" i="8"/>
  <c r="N29" i="8"/>
  <c r="N28" i="8"/>
  <c r="N27" i="8"/>
  <c r="N26" i="8"/>
  <c r="N25" i="8"/>
  <c r="N24" i="8"/>
  <c r="N23" i="8"/>
  <c r="N22" i="8"/>
  <c r="N21" i="8"/>
  <c r="N20" i="8"/>
  <c r="N19" i="8"/>
  <c r="N18" i="8"/>
  <c r="N17" i="8"/>
  <c r="N16" i="8"/>
  <c r="Q46" i="10" l="1"/>
  <c r="Q47" i="10"/>
  <c r="Q48" i="10"/>
  <c r="Q49" i="10"/>
  <c r="Q50" i="10"/>
  <c r="Q51" i="10"/>
  <c r="Q52" i="10"/>
  <c r="Q53" i="10"/>
  <c r="Q54" i="10" l="1"/>
  <c r="E15" i="10"/>
  <c r="J14" i="10" l="1"/>
  <c r="P14" i="10"/>
  <c r="D22" i="10"/>
  <c r="N40" i="8"/>
  <c r="J40" i="8" l="1"/>
  <c r="S24" i="3"/>
  <c r="Q24" i="3"/>
  <c r="O24" i="3"/>
  <c r="K7" i="8" l="1"/>
  <c r="K8" i="8" s="1"/>
  <c r="S25" i="3"/>
  <c r="Q25" i="3"/>
  <c r="O25" i="3"/>
  <c r="S32" i="3"/>
  <c r="S35" i="3" s="1"/>
  <c r="Q32" i="3"/>
  <c r="Q35" i="3" s="1"/>
  <c r="O32" i="3"/>
  <c r="O35" i="3" s="1"/>
  <c r="Q26" i="3" l="1"/>
  <c r="S26" i="3"/>
  <c r="O26" i="3"/>
  <c r="O37" i="3" l="1"/>
  <c r="M54" i="10" l="1"/>
  <c r="E17" i="12" l="1"/>
  <c r="F19" i="12" s="1"/>
  <c r="F21" i="12" s="1"/>
  <c r="B23" i="12" s="1"/>
  <c r="K12" i="10"/>
  <c r="K15" i="10" s="1"/>
  <c r="Q12" i="10"/>
  <c r="Q15" i="10" s="1"/>
  <c r="E21" i="10" l="1"/>
  <c r="E24" i="10" s="1"/>
  <c r="A25" i="10" s="1"/>
</calcChain>
</file>

<file path=xl/sharedStrings.xml><?xml version="1.0" encoding="utf-8"?>
<sst xmlns="http://schemas.openxmlformats.org/spreadsheetml/2006/main" count="332" uniqueCount="225">
  <si>
    <t>Documentation Required:</t>
  </si>
  <si>
    <t>- Schedule E (IRS Form 1040) OR</t>
  </si>
  <si>
    <t>- Lease Agreement or Fannie Mae Form 1025</t>
  </si>
  <si>
    <t>Enter</t>
  </si>
  <si>
    <t>Rental Unit:</t>
  </si>
  <si>
    <t>(If Fair Rental Days are not reported, the property is considered to be in service for 12 months unless there is evidence of a shorter term of service.)</t>
  </si>
  <si>
    <t>Result</t>
  </si>
  <si>
    <t>A1</t>
  </si>
  <si>
    <t>Enter total rents received (from the non-owner-occupied units).</t>
  </si>
  <si>
    <t>May enter rent from individual unit(s) or combine.</t>
  </si>
  <si>
    <t>A2</t>
  </si>
  <si>
    <t>Subtract total expenses</t>
  </si>
  <si>
    <t>A3</t>
  </si>
  <si>
    <t>A4</t>
  </si>
  <si>
    <t>A5</t>
  </si>
  <si>
    <t xml:space="preserve">Add back tax expense </t>
  </si>
  <si>
    <t>A6</t>
  </si>
  <si>
    <t>Add back homeowner's association dues</t>
  </si>
  <si>
    <t>This expense must be specifically identified on Schedule E in order to add it back</t>
  </si>
  <si>
    <t>A8</t>
  </si>
  <si>
    <t xml:space="preserve">Add back any one-time extraordinary expenses (e.g., casualty loss). </t>
  </si>
  <si>
    <t>There must be evidence of the nature of the one-time extraordinary expense.</t>
  </si>
  <si>
    <t>Subtract</t>
  </si>
  <si>
    <t>Add</t>
  </si>
  <si>
    <t>Equals adjusted rental income</t>
  </si>
  <si>
    <t>Total</t>
  </si>
  <si>
    <t>A9</t>
  </si>
  <si>
    <t>Divide by the number of months the property was in service (Step 1 Result).</t>
  </si>
  <si>
    <t>Divide</t>
  </si>
  <si>
    <t>Step 2 A. Result: Monthly qualifying rental income:</t>
  </si>
  <si>
    <t>Step 2 A. Schedule E - Part I</t>
  </si>
  <si>
    <t>Address of Principle Residence:</t>
  </si>
  <si>
    <t>Step 2 B. Lease Agreement or Fannie Mae Form 1025</t>
  </si>
  <si>
    <t>This method is used when the transaction is a purchase or the property was acquired subsequent to the most recent tax filing.</t>
  </si>
  <si>
    <t>B1</t>
  </si>
  <si>
    <t>B2</t>
  </si>
  <si>
    <t>Enter gross monthly rent (from the lease agreement) or market rent (from Form 1025) for the applicable rental unit</t>
  </si>
  <si>
    <t xml:space="preserve">Multiply gross monthly rent or market rent by 75% (.75). </t>
  </si>
  <si>
    <t>The remaining 25% accounts for vacancy loss, maintenance, and management expenses</t>
  </si>
  <si>
    <t>Multiply</t>
  </si>
  <si>
    <t>Equals monthly rental income per unit.</t>
  </si>
  <si>
    <t>B3</t>
  </si>
  <si>
    <t>income is not eligible on the unit occupied by the borrower)</t>
  </si>
  <si>
    <r>
      <t xml:space="preserve">Combine the monthly rental income of all </t>
    </r>
    <r>
      <rPr>
        <b/>
        <sz val="11"/>
        <color theme="1"/>
        <rFont val="Calibri"/>
        <family val="2"/>
        <scheme val="minor"/>
      </rPr>
      <t>non-owner-occupied</t>
    </r>
    <r>
      <rPr>
        <sz val="11"/>
        <color theme="1"/>
        <rFont val="Calibri"/>
        <family val="2"/>
        <scheme val="minor"/>
      </rPr>
      <t xml:space="preserve"> rental units </t>
    </r>
    <r>
      <rPr>
        <i/>
        <sz val="11"/>
        <color theme="1"/>
        <rFont val="Calibri"/>
        <family val="2"/>
        <scheme val="minor"/>
      </rPr>
      <t>(up to a maximum of 3 rental units since rental</t>
    </r>
  </si>
  <si>
    <t>Step 2 B. Result: Monthly qualifying rental income:</t>
  </si>
  <si>
    <t>Step 3. Determine the qualifying impact using the combined result of Step 2 A or Step 2 B</t>
  </si>
  <si>
    <t>3A</t>
  </si>
  <si>
    <t>Add the monthly qualifying rental income to the borrower's monthly qualifying income.</t>
  </si>
  <si>
    <t>3B</t>
  </si>
  <si>
    <t>Identify the full amount of the PITIA as the borrower's primary housing expense and include it in the debt-to-income ratio.</t>
  </si>
  <si>
    <t>(Use proposed PITIA when the subject property; existing PITIA when not the subject property).</t>
  </si>
  <si>
    <t>DU Data Entry</t>
  </si>
  <si>
    <t>Subject Property</t>
  </si>
  <si>
    <t>Non-Subject Property</t>
  </si>
  <si>
    <t>Monthly Income and Combined Housing Expenses</t>
  </si>
  <si>
    <t>Enter the amount of the monthly qualifying income in "Subject Net Cash"</t>
  </si>
  <si>
    <t>Enter the amount of the monthly qualifying income in "Net Rental"</t>
  </si>
  <si>
    <t>Mortgage Liabilities</t>
  </si>
  <si>
    <t>Include as the borrower's primary housing expense. For refinance transactions, identify the mortgage as a subject property lien.</t>
  </si>
  <si>
    <t>Include as the borrower's primary housing expense.</t>
  </si>
  <si>
    <t>Rental Income Worksheet</t>
  </si>
  <si>
    <t>Principal Residence, 2- to 4-unit Property: Monthly Qualifying Rental Income</t>
  </si>
  <si>
    <t>If Fair Rental Days are not reported, the property is considered to be in service for 12 months unless there is evidence of a shorter term of service.</t>
  </si>
  <si>
    <t>Individual Rental Income from Investment Property(s): Monthly Qualifying Rental Income (or Loss)</t>
  </si>
  <si>
    <t>Investment Property Address:</t>
  </si>
  <si>
    <r>
      <rPr>
        <b/>
        <sz val="11"/>
        <color theme="1"/>
        <rFont val="Calibri"/>
        <family val="2"/>
        <scheme val="minor"/>
      </rPr>
      <t>Step 1</t>
    </r>
    <r>
      <rPr>
        <sz val="11"/>
        <color theme="1"/>
        <rFont val="Calibri"/>
        <family val="2"/>
        <scheme val="minor"/>
      </rPr>
      <t>: When using Schedule E, determine the number of months the property was in service by dividing the Fair Rental Days by 30.</t>
    </r>
  </si>
  <si>
    <r>
      <rPr>
        <b/>
        <sz val="11"/>
        <color theme="1"/>
        <rFont val="Calibri"/>
        <family val="2"/>
        <scheme val="minor"/>
      </rPr>
      <t>Step 2</t>
    </r>
    <r>
      <rPr>
        <sz val="11"/>
        <color theme="1"/>
        <rFont val="Calibri"/>
        <family val="2"/>
        <scheme val="minor"/>
      </rPr>
      <t xml:space="preserve">: Calculate the monthly qualifying rental income using Step 2 A: Schedule E </t>
    </r>
    <r>
      <rPr>
        <b/>
        <sz val="11"/>
        <color theme="1"/>
        <rFont val="Calibri"/>
        <family val="2"/>
        <scheme val="minor"/>
      </rPr>
      <t>OR</t>
    </r>
    <r>
      <rPr>
        <sz val="11"/>
        <color theme="1"/>
        <rFont val="Calibri"/>
        <family val="2"/>
        <scheme val="minor"/>
      </rPr>
      <t xml:space="preserve"> Step 2 B: Lease Agreement or Form 1025</t>
    </r>
  </si>
  <si>
    <r>
      <rPr>
        <b/>
        <sz val="11"/>
        <color theme="1"/>
        <rFont val="Calibri"/>
        <family val="2"/>
        <scheme val="minor"/>
      </rPr>
      <t>Step 1</t>
    </r>
    <r>
      <rPr>
        <sz val="11"/>
        <color theme="1"/>
        <rFont val="Calibri"/>
        <family val="2"/>
        <scheme val="minor"/>
      </rPr>
      <t>. Result: The number of months the property was in service:</t>
    </r>
  </si>
  <si>
    <r>
      <t>Step 2</t>
    </r>
    <r>
      <rPr>
        <sz val="11"/>
        <color theme="1"/>
        <rFont val="Calibri"/>
        <family val="2"/>
        <scheme val="minor"/>
      </rPr>
      <t xml:space="preserve">: Calculate monthly qualifying rental income (loss) using 2A: Schedule E </t>
    </r>
    <r>
      <rPr>
        <b/>
        <sz val="11"/>
        <color theme="1"/>
        <rFont val="Calibri"/>
        <family val="2"/>
        <scheme val="minor"/>
      </rPr>
      <t>OR</t>
    </r>
    <r>
      <rPr>
        <sz val="11"/>
        <color theme="1"/>
        <rFont val="Calibri"/>
        <family val="2"/>
        <scheme val="minor"/>
      </rPr>
      <t xml:space="preserve"> Step 2B: Lease Agreement or Fannie Mae Form 1007 or Form 1025</t>
    </r>
  </si>
  <si>
    <t>Enter total rents recevied</t>
  </si>
  <si>
    <t>Equals adjusted monthly rental income</t>
  </si>
  <si>
    <t>A10</t>
  </si>
  <si>
    <t>Subtract proposed PITIA (for subject property) or existing PITIA (for non-subject property).</t>
  </si>
  <si>
    <r>
      <t xml:space="preserve">Step 2A. Result: </t>
    </r>
    <r>
      <rPr>
        <sz val="11"/>
        <color theme="1"/>
        <rFont val="Calibri"/>
        <family val="2"/>
        <scheme val="minor"/>
      </rPr>
      <t>Monthly qualifying rental income (or loss)</t>
    </r>
  </si>
  <si>
    <t>Step 2 B. Lease Agreement or Fannie Mae Form 1007 or Form 1025</t>
  </si>
  <si>
    <t>This method is used when the transaction is a purchase, the property was acquired subsequent to the most recent tax filing, or the lender has justification for using a lease agreement.</t>
  </si>
  <si>
    <t>Enter the gross monthly rent (from the lease agreement) or market rent (reported on Form 1007 or Form 1025).</t>
  </si>
  <si>
    <t>For multi-unit properties, combine gross rent from all rental units.</t>
  </si>
  <si>
    <t>Equals adjusted monthly rental income per unit.</t>
  </si>
  <si>
    <t>Step 2 B. Result: Monthly qualifying rental income (loss):</t>
  </si>
  <si>
    <r>
      <t xml:space="preserve">If the combined results of Step 2A or 2B is </t>
    </r>
    <r>
      <rPr>
        <b/>
        <sz val="11"/>
        <color theme="1"/>
        <rFont val="Calibri"/>
        <family val="2"/>
        <scheme val="minor"/>
      </rPr>
      <t>positive</t>
    </r>
    <r>
      <rPr>
        <sz val="11"/>
        <color theme="1"/>
        <rFont val="Calibri"/>
        <family val="2"/>
        <scheme val="minor"/>
      </rPr>
      <t>, add the positive amount to borrower's monthly qualifying income.</t>
    </r>
  </si>
  <si>
    <t>Because the PITIA expense was included in the calculation above, do not add it to the debt-to-income (DTI) ratio.</t>
  </si>
  <si>
    <r>
      <t xml:space="preserve">If the combined result of Step 2A or 2B is </t>
    </r>
    <r>
      <rPr>
        <b/>
        <sz val="11"/>
        <color theme="1"/>
        <rFont val="Calibri"/>
        <family val="2"/>
        <scheme val="minor"/>
      </rPr>
      <t>negative</t>
    </r>
    <r>
      <rPr>
        <sz val="11"/>
        <color theme="1"/>
        <rFont val="Calibri"/>
        <family val="2"/>
        <scheme val="minor"/>
      </rPr>
      <t>, include the amount of the loss in the borrower's monthly expenses when calculating the DTI ratio.</t>
    </r>
  </si>
  <si>
    <t>Enter the amount of the monthly qualifying income (positive result) or monthly qualifying loss (negative result) in "Subject Net Cash".</t>
  </si>
  <si>
    <t>Enter the amount of the monthly qualifying income (positive result) or monthly qualifying loss (negative result) in "Net Rental".</t>
  </si>
  <si>
    <t>Identify the mortgage as a rental property lien.</t>
  </si>
  <si>
    <t>For refinancing transactions, identify the mortgage as a subject property lien.</t>
  </si>
  <si>
    <t>Month</t>
  </si>
  <si>
    <t>A7</t>
  </si>
  <si>
    <t>Add back depreciation expense or depletion</t>
  </si>
  <si>
    <t>Add back insurance expense</t>
  </si>
  <si>
    <t xml:space="preserve">Add back mortgage interest paid </t>
  </si>
  <si>
    <t>Add back mortgage interest paid</t>
  </si>
  <si>
    <t>ACCOUNT #1</t>
  </si>
  <si>
    <t>Date</t>
  </si>
  <si>
    <t>Personal Bank Statement Program Income Calculator</t>
  </si>
  <si>
    <t xml:space="preserve">  BANK NAME</t>
  </si>
  <si>
    <t xml:space="preserve">  ACCOUNT NUMBER</t>
  </si>
  <si>
    <t>Monthly Average Deposits</t>
  </si>
  <si>
    <t>Usable Deposits</t>
  </si>
  <si>
    <r>
      <t xml:space="preserve">Qualifying Income </t>
    </r>
    <r>
      <rPr>
        <sz val="10"/>
        <color theme="1"/>
        <rFont val="Futura Md BT"/>
        <family val="2"/>
      </rPr>
      <t>(lower of 1003 or bank statement average):</t>
    </r>
  </si>
  <si>
    <t>Business Bank Statement Program Income Calculator</t>
  </si>
  <si>
    <t xml:space="preserve">Monthly Average Deposits  </t>
  </si>
  <si>
    <t xml:space="preserve">    Expense Statement Percentage</t>
  </si>
  <si>
    <t xml:space="preserve">    Total Business Bank Statement Deposits</t>
  </si>
  <si>
    <t>Monthly Net Income from P&amp;L(s)</t>
  </si>
  <si>
    <t>Monthly Expense Statement Calculation</t>
  </si>
  <si>
    <t xml:space="preserve">    Number of months on P&amp;L(s)</t>
  </si>
  <si>
    <t xml:space="preserve">    Total Net Income from P&amp;L(s)</t>
  </si>
  <si>
    <t xml:space="preserve">CHOOSE CALCULATION OPTION </t>
  </si>
  <si>
    <t>Monthly Income from Initial 1003</t>
  </si>
  <si>
    <t>Rental Income - Investment</t>
  </si>
  <si>
    <t>- Lease Agreement or Fannie Mae Form 1007 or 1025</t>
  </si>
  <si>
    <t>Comments:</t>
  </si>
  <si>
    <t>NSFs</t>
  </si>
  <si>
    <t>Total NSFs:</t>
  </si>
  <si>
    <r>
      <t xml:space="preserve">Option #1 Qualifying Income
</t>
    </r>
    <r>
      <rPr>
        <sz val="12"/>
        <rFont val="Calibri"/>
        <family val="2"/>
        <scheme val="minor"/>
      </rPr>
      <t>(lower of Net P&amp;L or 1003)</t>
    </r>
  </si>
  <si>
    <t xml:space="preserve">Number of Statements              </t>
  </si>
  <si>
    <t>ACCOUNT NUMBER</t>
  </si>
  <si>
    <t>Monthly Deposits</t>
  </si>
  <si>
    <t xml:space="preserve">NMLS #958425  </t>
  </si>
  <si>
    <t>Disclosures &amp; Licenses</t>
  </si>
  <si>
    <t>NMLS Consumer Access</t>
  </si>
  <si>
    <t>DISCLAIMER</t>
  </si>
  <si>
    <t xml:space="preserve">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
Deephaven Mortgage® LLC. All rights reserved. This material is intended solely for the use of licensed mortgage professionals. Distribution to consumers is strictly prohibited. 
</t>
  </si>
  <si>
    <t>Program and rates are subject to change without notice. Not available in all states. Terms subject to qualification.</t>
  </si>
  <si>
    <t>Rental Income - Principal</t>
  </si>
  <si>
    <t>Address of Principal Residence:</t>
  </si>
  <si>
    <r>
      <t xml:space="preserve">Option #2 Qualifying Income
</t>
    </r>
    <r>
      <rPr>
        <sz val="12"/>
        <rFont val="Calibri"/>
        <family val="2"/>
        <scheme val="minor"/>
      </rPr>
      <t>(lower of 1003 or Expense Calculation)</t>
    </r>
  </si>
  <si>
    <t>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t>
  </si>
  <si>
    <t>OPTION #2: THIRD-PARTY EXPENSE STATEMENT</t>
  </si>
  <si>
    <t>Monthly Gross Revenue from P&amp;L</t>
  </si>
  <si>
    <t>Monthly Business Bank Statement Deposits</t>
  </si>
  <si>
    <t>2018 1099</t>
  </si>
  <si>
    <t>STEP 5</t>
  </si>
  <si>
    <t>STEP 4</t>
  </si>
  <si>
    <t>STEP 3</t>
  </si>
  <si>
    <t>STEP 2</t>
  </si>
  <si>
    <t>STEP 1</t>
  </si>
  <si>
    <t>Total Disallowed Deposits</t>
  </si>
  <si>
    <t>REVISED Monthly Gross Revenue from P&amp;L</t>
  </si>
  <si>
    <t>Subtract Disallowed Deposits/Transfers from Net P&amp;L Income:</t>
  </si>
  <si>
    <t>STEP 6</t>
  </si>
  <si>
    <t>Revised Monthly Net Income from P&amp;L</t>
  </si>
  <si>
    <t>Calculate Revised Monthly Gross Revenue from P&amp;L:</t>
  </si>
  <si>
    <t xml:space="preserve">Complete Business Bank Statement Program Income Calculator. </t>
  </si>
  <si>
    <r>
      <t xml:space="preserve">IF </t>
    </r>
    <r>
      <rPr>
        <u/>
        <sz val="12"/>
        <color theme="1"/>
        <rFont val="Futura Md BT"/>
        <family val="2"/>
      </rPr>
      <t>Option 1</t>
    </r>
    <r>
      <rPr>
        <sz val="12"/>
        <color theme="1"/>
        <rFont val="Futura Md BT"/>
        <family val="2"/>
      </rPr>
      <t xml:space="preserve"> AND initial result is </t>
    </r>
    <r>
      <rPr>
        <u/>
        <sz val="12"/>
        <color theme="1"/>
        <rFont val="Futura Md BT"/>
        <family val="2"/>
      </rPr>
      <t>Ineligible</t>
    </r>
    <r>
      <rPr>
        <sz val="12"/>
        <color theme="1"/>
        <rFont val="Futura Md BT"/>
        <family val="2"/>
      </rPr>
      <t>, proceed to Step 3.</t>
    </r>
  </si>
  <si>
    <t xml:space="preserve">     Total Gross Revenue from P&amp;L(s)</t>
  </si>
  <si>
    <t xml:space="preserve">     Sum of Disallowed Deposits/Transfers</t>
  </si>
  <si>
    <t xml:space="preserve">     Revised P&amp;L Gross Revenue</t>
  </si>
  <si>
    <t xml:space="preserve">     Number of Months on P&amp;L(s)</t>
  </si>
  <si>
    <t xml:space="preserve">     Total Business Bank Statement Deposits</t>
  </si>
  <si>
    <t xml:space="preserve">     Number of Months for Bank Statement Program</t>
  </si>
  <si>
    <t xml:space="preserve">     Total Net Income from P&amp;L</t>
  </si>
  <si>
    <t xml:space="preserve">     Revised Monthly Net Income from P&amp;L</t>
  </si>
  <si>
    <t xml:space="preserve">     Monthly Net Income from Initial 1003</t>
  </si>
  <si>
    <r>
      <rPr>
        <b/>
        <sz val="14"/>
        <color theme="1"/>
        <rFont val="Futura Md BT"/>
        <family val="2"/>
      </rPr>
      <t>Option #1B Qualifying Income</t>
    </r>
    <r>
      <rPr>
        <b/>
        <sz val="12"/>
        <color theme="1"/>
        <rFont val="Calibri"/>
        <family val="2"/>
      </rPr>
      <t xml:space="preserve">
</t>
    </r>
    <r>
      <rPr>
        <sz val="10"/>
        <color theme="1"/>
        <rFont val="Calibri"/>
        <family val="2"/>
      </rPr>
      <t>(lower of Net P&amp;L or 1003)</t>
    </r>
  </si>
  <si>
    <t xml:space="preserve">       IF "Eligible =
   Income Validated"</t>
  </si>
  <si>
    <t xml:space="preserve">      IF "Ineligible =
  Income NOT Validated"</t>
  </si>
  <si>
    <t xml:space="preserve">    Total Gross Revenue from P&amp;L(s)</t>
  </si>
  <si>
    <t xml:space="preserve">    Total Number of months on P&amp;L(s)</t>
  </si>
  <si>
    <t xml:space="preserve">    Number of Months for Bank Statement Program</t>
  </si>
  <si>
    <t>Loan does NOT qualify for Business Bank
Statement documentation.</t>
  </si>
  <si>
    <t>Loan qualifies for Business Bank Statement documentation. Use REVISED Total
Monthly Net Income From P&amp;L below.</t>
  </si>
  <si>
    <t>Calculate Final Income:</t>
  </si>
  <si>
    <t>Borrower Name:</t>
  </si>
  <si>
    <t>Loan Number:</t>
  </si>
  <si>
    <t>For the most up-to-date version of the FNMA 1084 form, go to:</t>
  </si>
  <si>
    <t>https://www.fanniemae.com/content/guide_form/1084.pdf</t>
  </si>
  <si>
    <t>Total Qualified Assets</t>
  </si>
  <si>
    <t>CHOOSE CALCULATION OPTION</t>
  </si>
  <si>
    <t>RETIREMENT ACCOUNTS</t>
  </si>
  <si>
    <t>STOCKS AND BONDS</t>
  </si>
  <si>
    <t>QUALIFIED AMOUNT</t>
  </si>
  <si>
    <t>PERCENTAGE ALLOWED</t>
  </si>
  <si>
    <t>CURRENT BALANCE</t>
  </si>
  <si>
    <t>STATEMENT ENDING DATE</t>
  </si>
  <si>
    <t>INSTITUTION NAME</t>
  </si>
  <si>
    <t>CHECKING/SAVINGS/MONEY MARKET ACCOUNTS</t>
  </si>
  <si>
    <t>Asset Depletion Calculator</t>
  </si>
  <si>
    <t>TOTAL QUALIFIED ASSETS</t>
  </si>
  <si>
    <t xml:space="preserve">    Loan Amount</t>
  </si>
  <si>
    <t xml:space="preserve">    Downpayment</t>
  </si>
  <si>
    <t xml:space="preserve">    Closing Costs &amp; Prepaids</t>
  </si>
  <si>
    <t xml:space="preserve">    Required Reserves</t>
  </si>
  <si>
    <t>Option #1: Qualifying Income</t>
  </si>
  <si>
    <t>Option #2: No Qualifying Income Calculation</t>
  </si>
  <si>
    <t xml:space="preserve">    **Monthly Obligations x 60</t>
  </si>
  <si>
    <t xml:space="preserve">                  (A) Loan Amount x 1.5</t>
  </si>
  <si>
    <t xml:space="preserve">                 (B) Total Qualified Assets</t>
  </si>
  <si>
    <t>MINIMUM REQUIRED ASSETS</t>
  </si>
  <si>
    <t>Deductions for Calculation</t>
  </si>
  <si>
    <t>NET QUALIFIED ASSETS</t>
  </si>
  <si>
    <r>
      <t xml:space="preserve">    **Monthly Obligations </t>
    </r>
    <r>
      <rPr>
        <b/>
        <i/>
        <u/>
        <sz val="11"/>
        <color theme="1"/>
        <rFont val="Calibri"/>
        <family val="2"/>
        <scheme val="minor"/>
      </rPr>
      <t>excludes</t>
    </r>
    <r>
      <rPr>
        <b/>
        <i/>
        <sz val="11"/>
        <color theme="1"/>
        <rFont val="Calibri"/>
        <family val="2"/>
        <scheme val="minor"/>
      </rPr>
      <t xml:space="preserve"> subject property PITIA.</t>
    </r>
  </si>
  <si>
    <t>OPTION #1: THIRD-PARTY PREPARED P&amp;L</t>
  </si>
  <si>
    <t>OPTION #3: FIXED EXPENSE RATIO OF 50%</t>
  </si>
  <si>
    <t>Eligible Deposits</t>
  </si>
  <si>
    <t xml:space="preserve">Total Eligible Deposits  </t>
  </si>
  <si>
    <t>Fixed Expense Ratio Calculation</t>
  </si>
  <si>
    <r>
      <t xml:space="preserve">Option #3 Qualifying Income
</t>
    </r>
    <r>
      <rPr>
        <sz val="12"/>
        <rFont val="Calibri"/>
        <family val="2"/>
      </rPr>
      <t>(lower of 1003 or Fixed Expense Ratio Calculation)</t>
    </r>
  </si>
  <si>
    <t>Most Recent Year</t>
  </si>
  <si>
    <t>Previous Year</t>
  </si>
  <si>
    <t>*1099s</t>
  </si>
  <si>
    <t xml:space="preserve">Number of Months    </t>
  </si>
  <si>
    <r>
      <t xml:space="preserve">  BORROWER'S OWNERSHIP PERCENTAGE </t>
    </r>
    <r>
      <rPr>
        <b/>
        <sz val="12"/>
        <rFont val="Calibri"/>
        <family val="2"/>
      </rPr>
      <t>(min 50%)</t>
    </r>
    <r>
      <rPr>
        <sz val="14"/>
        <rFont val="Futura Md BT"/>
        <family val="2"/>
      </rPr>
      <t xml:space="preserve">           </t>
    </r>
  </si>
  <si>
    <t>Year:</t>
  </si>
  <si>
    <t>Total Eligible Deposits</t>
  </si>
  <si>
    <r>
      <t xml:space="preserve"> *</t>
    </r>
    <r>
      <rPr>
        <b/>
        <u/>
        <sz val="12"/>
        <rFont val="Calibri"/>
        <family val="2"/>
      </rPr>
      <t>HOW TO ENTER 1099s (see also Underwriting Guidelines Section 8.3</t>
    </r>
    <r>
      <rPr>
        <b/>
        <sz val="12"/>
        <rFont val="Calibri"/>
        <family val="2"/>
      </rPr>
      <t xml:space="preserve">)
   </t>
    </r>
    <r>
      <rPr>
        <sz val="12"/>
        <rFont val="Calibri"/>
        <family val="2"/>
      </rPr>
      <t xml:space="preserve"> - Enter 1099 amount under 'Most Recent Year'.
    - If using a 2nd 1099, enter that amount under 'Previous Year'.
    - Enter the remaining YTD bank statement data below.
    - Follow the same steps if using deposits from multiple accounts. 
    - Enter “Number of Months” as the total sum of YTD statements </t>
    </r>
    <r>
      <rPr>
        <b/>
        <u/>
        <sz val="12"/>
        <rFont val="Calibri"/>
        <family val="2"/>
      </rPr>
      <t>plus</t>
    </r>
    <r>
      <rPr>
        <sz val="12"/>
        <rFont val="Calibri"/>
        <family val="2"/>
      </rPr>
      <t xml:space="preserve"> the
      1099 time period covered (12 or 24 months).</t>
    </r>
  </si>
  <si>
    <t>Reviewer:</t>
  </si>
  <si>
    <r>
      <t xml:space="preserve">Personal Bank Statement Average </t>
    </r>
    <r>
      <rPr>
        <sz val="10"/>
        <color theme="1"/>
        <rFont val="Futura Md BT"/>
        <family val="2"/>
      </rPr>
      <t xml:space="preserve">(total statements averaged below): </t>
    </r>
  </si>
  <si>
    <t xml:space="preserve">    Fixed Expense Ratio</t>
  </si>
  <si>
    <r>
      <t>Tolerance</t>
    </r>
    <r>
      <rPr>
        <sz val="12"/>
        <rFont val="Calibri"/>
        <family val="2"/>
      </rPr>
      <t xml:space="preserve"> (tolerance must be ≥ 90% of P&amp;L gross revenue)   </t>
    </r>
  </si>
  <si>
    <r>
      <rPr>
        <b/>
        <sz val="14"/>
        <color theme="1"/>
        <rFont val="Futura Md BT"/>
        <family val="2"/>
      </rPr>
      <t>Revised Tolerance</t>
    </r>
    <r>
      <rPr>
        <b/>
        <sz val="11"/>
        <color theme="1"/>
        <rFont val="Futura Md BT"/>
        <family val="2"/>
      </rPr>
      <t xml:space="preserve">
</t>
    </r>
    <r>
      <rPr>
        <sz val="10"/>
        <color theme="1"/>
        <rFont val="Calibri"/>
        <family val="2"/>
      </rPr>
      <t>(tolerance must be ≥ 90% of Revised Total Gross Revenue)</t>
    </r>
  </si>
  <si>
    <r>
      <t xml:space="preserve">  Disallowed Deposits </t>
    </r>
    <r>
      <rPr>
        <b/>
        <sz val="10"/>
        <color theme="0"/>
        <rFont val="Futura Md BT"/>
        <family val="2"/>
      </rPr>
      <t xml:space="preserve"> (enter transfers, unusual deposits, and one-time deposits as positive numbers)</t>
    </r>
  </si>
  <si>
    <r>
      <t xml:space="preserve">QUALIFYING INCOME CALCULATION </t>
    </r>
    <r>
      <rPr>
        <sz val="12"/>
        <color theme="0"/>
        <rFont val="Calibri"/>
        <family val="2"/>
        <scheme val="minor"/>
      </rPr>
      <t xml:space="preserve"> (complete all applicable yellow fields)</t>
    </r>
  </si>
  <si>
    <r>
      <t xml:space="preserve">  Disallowed Deposits </t>
    </r>
    <r>
      <rPr>
        <b/>
        <sz val="12"/>
        <color theme="0"/>
        <rFont val="Calibri"/>
        <family val="2"/>
      </rPr>
      <t xml:space="preserve"> (enter transfers, unusual deposits, and one-time deposits as positive numbers)</t>
    </r>
  </si>
  <si>
    <r>
      <t>STEP 2: INCOME VALIDATION</t>
    </r>
    <r>
      <rPr>
        <sz val="16"/>
        <color theme="0"/>
        <rFont val="Calibri"/>
        <family val="2"/>
      </rPr>
      <t xml:space="preserve"> </t>
    </r>
    <r>
      <rPr>
        <sz val="12"/>
        <color theme="0"/>
        <rFont val="Calibri"/>
        <family val="2"/>
      </rPr>
      <t>(Option #1 only)</t>
    </r>
  </si>
  <si>
    <r>
      <rPr>
        <u/>
        <sz val="12"/>
        <color theme="0"/>
        <rFont val="Calibri"/>
        <family val="2"/>
      </rPr>
      <t>Not applicable for the following industries</t>
    </r>
    <r>
      <rPr>
        <sz val="12"/>
        <color theme="0"/>
        <rFont val="Calibri"/>
        <family val="2"/>
      </rPr>
      <t>: Construction, Manufacturing,
Retail &amp; Wholesale Trade, Hospitality/Food &amp; Beverage Services, Transportation</t>
    </r>
  </si>
  <si>
    <r>
      <rPr>
        <b/>
        <sz val="15"/>
        <color theme="0"/>
        <rFont val="Futura Md BT"/>
        <family val="2"/>
      </rPr>
      <t xml:space="preserve">   Reconciliation of Disallowed Deposits </t>
    </r>
    <r>
      <rPr>
        <sz val="12"/>
        <color theme="0"/>
        <rFont val="Calibri"/>
        <family val="2"/>
      </rPr>
      <t>(Option 1 only)</t>
    </r>
  </si>
  <si>
    <r>
      <rPr>
        <b/>
        <sz val="12"/>
        <color theme="0"/>
        <rFont val="Futura Md BT"/>
        <family val="2"/>
      </rPr>
      <t>OPTION 1: DEBT RATIO CALCULATION</t>
    </r>
    <r>
      <rPr>
        <b/>
        <sz val="12"/>
        <color theme="0"/>
        <rFont val="Calibri"/>
        <family val="2"/>
      </rPr>
      <t xml:space="preserve">
</t>
    </r>
    <r>
      <rPr>
        <sz val="11"/>
        <color theme="0"/>
        <rFont val="Calibri"/>
        <family val="2"/>
      </rPr>
      <t xml:space="preserve">Borrowers must have </t>
    </r>
    <r>
      <rPr>
        <u/>
        <sz val="11"/>
        <color theme="0"/>
        <rFont val="Calibri"/>
        <family val="2"/>
      </rPr>
      <t xml:space="preserve">the lesser of:
</t>
    </r>
    <r>
      <rPr>
        <sz val="11"/>
        <color theme="0"/>
        <rFont val="Calibri"/>
        <family val="2"/>
      </rPr>
      <t xml:space="preserve">(A) 1.5 times the loan amount </t>
    </r>
    <r>
      <rPr>
        <b/>
        <sz val="11"/>
        <color theme="0"/>
        <rFont val="Calibri"/>
        <family val="2"/>
      </rPr>
      <t>or</t>
    </r>
    <r>
      <rPr>
        <sz val="11"/>
        <color theme="0"/>
        <rFont val="Calibri"/>
        <family val="2"/>
      </rPr>
      <t xml:space="preserve"> (B) $1mm in Qualified Assets.</t>
    </r>
    <r>
      <rPr>
        <b/>
        <sz val="11"/>
        <color theme="0"/>
        <rFont val="Calibri"/>
        <family val="2"/>
      </rPr>
      <t xml:space="preserve">
</t>
    </r>
    <r>
      <rPr>
        <sz val="11"/>
        <color theme="0"/>
        <rFont val="Calibri"/>
        <family val="2"/>
      </rPr>
      <t xml:space="preserve">To calculate </t>
    </r>
    <r>
      <rPr>
        <u/>
        <sz val="11"/>
        <color theme="0"/>
        <rFont val="Calibri"/>
        <family val="2"/>
      </rPr>
      <t>Qualifying Income</t>
    </r>
    <r>
      <rPr>
        <sz val="11"/>
        <color theme="0"/>
        <rFont val="Calibri"/>
        <family val="2"/>
      </rPr>
      <t>, divide the lesser of (A) or (B) by 120 months.</t>
    </r>
  </si>
  <si>
    <r>
      <t xml:space="preserve">OPTION 2: TOTAL ASSET CALCULATION
</t>
    </r>
    <r>
      <rPr>
        <u/>
        <sz val="11"/>
        <color theme="0"/>
        <rFont val="Calibri"/>
        <family val="2"/>
      </rPr>
      <t>Qualified Assets</t>
    </r>
    <r>
      <rPr>
        <sz val="11"/>
        <color theme="0"/>
        <rFont val="Calibri"/>
        <family val="2"/>
      </rPr>
      <t xml:space="preserve"> must be sufficient to cover the new loan amount, down payment,
closing costs, required reserves, and 5 years of current monthly obligations.
There is </t>
    </r>
    <r>
      <rPr>
        <u/>
        <sz val="11"/>
        <color theme="0"/>
        <rFont val="Calibri"/>
        <family val="2"/>
      </rPr>
      <t>no Debt Ratio calculation</t>
    </r>
    <r>
      <rPr>
        <sz val="11"/>
        <color theme="0"/>
        <rFont val="Calibri"/>
        <family val="2"/>
      </rPr>
      <t xml:space="preserve"> for Total Asset Calculation.</t>
    </r>
  </si>
  <si>
    <r>
      <t>Expense ratio</t>
    </r>
    <r>
      <rPr>
        <sz val="10"/>
        <color theme="1"/>
        <rFont val="Futura Md BT"/>
        <family val="2"/>
      </rPr>
      <t xml:space="preserve">: </t>
    </r>
  </si>
  <si>
    <t xml:space="preserve">Equal Housing Opportunity NMLS #133519 For current licenses, visit www.nmlsconsumeraccess.com. Hometown Equity Mortgage, LLC, DBA. theLender, 25531 Commercentre Dr #250., Lake Forest, CA 92630. All loans must meet Hometown Equity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</si>
  <si>
    <t xml:space="preserve">Equal Housing Opportunity NMLS #133519 For current licenses, visit www.nmlsconsumeraccess.com. Hometown Equity Mortgage, LLC, 25531 Commercentre Dr #250., Lake Forest, CA 92630. All loans must meet Hometown Equity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</si>
  <si>
    <t xml:space="preserve">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                                                                                                                                                                                                            Equal Housing Opportunity NMLS #133519 For current licenses, visit www.nmlsconsumeraccess.com. Hometown Equity Mortgage, LLC, 25531 Commercentre Dr #250., Lake Forest, CA 92630. All loans must meet Hometown Equity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</si>
</sst>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d/yy;@"/>
  </numFmts>
  <fonts count="100">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theme="1"/>
      <name val="Futura Md BT"/>
      <family val="2"/>
    </font>
    <font>
      <b/>
      <sz val="12"/>
      <name val="Futura Md BT"/>
      <family val="2"/>
    </font>
    <font>
      <b/>
      <sz val="12"/>
      <color theme="1"/>
      <name val="Futura Md BT"/>
      <family val="2"/>
    </font>
    <font>
      <b/>
      <sz val="16"/>
      <color theme="1"/>
      <name val="Futura Md BT"/>
      <family val="2"/>
    </font>
    <font>
      <sz val="16"/>
      <color theme="1"/>
      <name val="Futura Md BT"/>
      <family val="2"/>
    </font>
    <font>
      <sz val="26"/>
      <name val="Futura Md BT"/>
      <family val="2"/>
    </font>
    <font>
      <sz val="10"/>
      <color rgb="FF005CB9"/>
      <name val="Calibri"/>
      <family val="2"/>
      <scheme val="minor"/>
    </font>
    <font>
      <sz val="12"/>
      <name val="Futura Md BT"/>
      <family val="2"/>
    </font>
    <font>
      <sz val="12"/>
      <color theme="1"/>
      <name val="Futura Md BT"/>
      <family val="2"/>
    </font>
    <font>
      <sz val="12"/>
      <name val="Calibri"/>
      <family val="2"/>
      <scheme val="minor"/>
    </font>
    <font>
      <sz val="24"/>
      <name val="Futura Md BT"/>
      <family val="2"/>
    </font>
    <font>
      <b/>
      <sz val="11"/>
      <color theme="1"/>
      <name val="Futura Md BT"/>
      <family val="2"/>
    </font>
    <font>
      <sz val="10"/>
      <name val="Futura Md BT"/>
      <family val="2"/>
    </font>
    <font>
      <sz val="16"/>
      <name val="Futura Md BT"/>
      <family val="2"/>
    </font>
    <font>
      <sz val="18"/>
      <name val="Futura Md BT"/>
      <family val="2"/>
    </font>
    <font>
      <sz val="18"/>
      <color theme="1"/>
      <name val="Calibri"/>
      <family val="2"/>
      <scheme val="minor"/>
    </font>
    <font>
      <sz val="20"/>
      <name val="Futura Md BT"/>
      <family val="2"/>
    </font>
    <font>
      <sz val="26"/>
      <color rgb="FFFF0000"/>
      <name val="Futura Md BT"/>
      <family val="2"/>
    </font>
    <font>
      <sz val="14"/>
      <name val="Futura Md BT"/>
      <family val="2"/>
    </font>
    <font>
      <sz val="14"/>
      <color theme="1"/>
      <name val="Futura Md BT"/>
      <family val="2"/>
    </font>
    <font>
      <sz val="12"/>
      <color theme="1"/>
      <name val="Calibri"/>
      <family val="2"/>
    </font>
    <font>
      <sz val="12"/>
      <color rgb="FFFF0000"/>
      <name val="Calibri"/>
      <family val="2"/>
      <scheme val="minor"/>
    </font>
    <font>
      <b/>
      <sz val="12"/>
      <color theme="1"/>
      <name val="Calibri"/>
      <family val="2"/>
    </font>
    <font>
      <i/>
      <sz val="12"/>
      <name val="Calibri"/>
      <family val="2"/>
      <scheme val="minor"/>
    </font>
    <font>
      <sz val="12"/>
      <name val="Calibri"/>
      <family val="2"/>
    </font>
    <font>
      <i/>
      <sz val="12"/>
      <name val="Calibri"/>
      <family val="2"/>
    </font>
    <font>
      <i/>
      <sz val="12"/>
      <color theme="1"/>
      <name val="Calibri"/>
      <family val="2"/>
    </font>
    <font>
      <u/>
      <sz val="11"/>
      <color theme="10"/>
      <name val="Calibri"/>
      <family val="2"/>
      <scheme val="minor"/>
    </font>
    <font>
      <i/>
      <u/>
      <sz val="11"/>
      <color theme="10"/>
      <name val="Calibri"/>
      <family val="2"/>
      <scheme val="minor"/>
    </font>
    <font>
      <sz val="10"/>
      <color theme="0" tint="-0.499984740745262"/>
      <name val="Calibri"/>
      <family val="2"/>
      <scheme val="minor"/>
    </font>
    <font>
      <b/>
      <sz val="16"/>
      <name val="Futura Md BT"/>
      <family val="2"/>
    </font>
    <font>
      <sz val="10"/>
      <name val="Calibri"/>
      <family val="2"/>
      <scheme val="minor"/>
    </font>
    <font>
      <sz val="11"/>
      <color theme="1"/>
      <name val="Calibri"/>
      <family val="2"/>
      <scheme val="minor"/>
    </font>
    <font>
      <sz val="12"/>
      <color theme="0" tint="-4.9989318521683403E-2"/>
      <name val="Futura Md BT"/>
      <family val="2"/>
    </font>
    <font>
      <sz val="16"/>
      <color rgb="FFFF0000"/>
      <name val="Futura Md BT"/>
      <family val="2"/>
    </font>
    <font>
      <i/>
      <sz val="14"/>
      <color rgb="FFFF0000"/>
      <name val="Futura Md BT"/>
      <family val="2"/>
    </font>
    <font>
      <b/>
      <sz val="14"/>
      <color theme="1"/>
      <name val="Futura Md BT"/>
      <family val="2"/>
    </font>
    <font>
      <sz val="11"/>
      <color theme="1"/>
      <name val="Futura Md BT"/>
      <family val="2"/>
    </font>
    <font>
      <b/>
      <sz val="12"/>
      <color rgb="FFFF0000"/>
      <name val="Futura Md BT"/>
      <family val="2"/>
    </font>
    <font>
      <b/>
      <sz val="15"/>
      <color theme="1"/>
      <name val="Futura Md BT"/>
      <family val="2"/>
    </font>
    <font>
      <u/>
      <sz val="12"/>
      <color theme="1"/>
      <name val="Futura Md BT"/>
      <family val="2"/>
    </font>
    <font>
      <b/>
      <sz val="11"/>
      <name val="Futura Md BT"/>
      <family val="2"/>
    </font>
    <font>
      <b/>
      <sz val="11"/>
      <color rgb="FFFF0000"/>
      <name val="Futura Md BT"/>
      <family val="2"/>
    </font>
    <font>
      <sz val="10"/>
      <color theme="1"/>
      <name val="Calibri"/>
      <family val="2"/>
    </font>
    <font>
      <sz val="11"/>
      <color theme="1"/>
      <name val="Calibri"/>
      <family val="2"/>
    </font>
    <font>
      <sz val="11"/>
      <name val="Calibri"/>
      <family val="2"/>
    </font>
    <font>
      <i/>
      <sz val="11"/>
      <color theme="1"/>
      <name val="Calibri"/>
      <family val="2"/>
    </font>
    <font>
      <i/>
      <sz val="11"/>
      <name val="Calibri"/>
      <family val="2"/>
    </font>
    <font>
      <b/>
      <sz val="14"/>
      <color rgb="FFFF0000"/>
      <name val="Futura Md BT"/>
      <family val="2"/>
    </font>
    <font>
      <sz val="11"/>
      <color rgb="FFFF0000"/>
      <name val="Calibri"/>
      <family val="2"/>
    </font>
    <font>
      <sz val="16"/>
      <color theme="1"/>
      <name val="Calibri"/>
      <family val="2"/>
      <scheme val="minor"/>
    </font>
    <font>
      <sz val="14"/>
      <name val="Calibri"/>
      <family val="2"/>
    </font>
    <font>
      <sz val="14"/>
      <color theme="1"/>
      <name val="Calibri"/>
      <family val="2"/>
      <scheme val="minor"/>
    </font>
    <font>
      <u/>
      <sz val="14"/>
      <color theme="10"/>
      <name val="Calibri"/>
      <family val="2"/>
      <scheme val="minor"/>
    </font>
    <font>
      <b/>
      <sz val="11"/>
      <color theme="1"/>
      <name val="Calibri"/>
      <family val="2"/>
    </font>
    <font>
      <b/>
      <i/>
      <sz val="12"/>
      <color theme="1"/>
      <name val="Futura Md BT"/>
      <family val="2"/>
    </font>
    <font>
      <b/>
      <sz val="18"/>
      <name val="Futura Md BT"/>
      <family val="2"/>
    </font>
    <font>
      <sz val="8"/>
      <name val="Calibri"/>
      <family val="2"/>
      <scheme val="minor"/>
    </font>
    <font>
      <b/>
      <sz val="11"/>
      <name val="Calibri"/>
      <family val="2"/>
    </font>
    <font>
      <b/>
      <i/>
      <sz val="11"/>
      <color theme="1"/>
      <name val="Calibri"/>
      <family val="2"/>
      <scheme val="minor"/>
    </font>
    <font>
      <b/>
      <i/>
      <u/>
      <sz val="11"/>
      <color theme="1"/>
      <name val="Calibri"/>
      <family val="2"/>
      <scheme val="minor"/>
    </font>
    <font>
      <b/>
      <sz val="14"/>
      <name val="Futura Md BT"/>
      <family val="2"/>
    </font>
    <font>
      <b/>
      <sz val="14"/>
      <color theme="1"/>
      <name val="Calibri"/>
      <family val="2"/>
    </font>
    <font>
      <b/>
      <sz val="12"/>
      <name val="Calibri"/>
      <family val="2"/>
    </font>
    <font>
      <sz val="20"/>
      <name val="Calibri"/>
      <family val="2"/>
    </font>
    <font>
      <b/>
      <u/>
      <sz val="12"/>
      <name val="Calibri"/>
      <family val="2"/>
    </font>
    <font>
      <b/>
      <sz val="11"/>
      <color theme="0"/>
      <name val="Calibri"/>
      <family val="2"/>
      <scheme val="minor"/>
    </font>
    <font>
      <sz val="24"/>
      <color theme="0"/>
      <name val="Futura Md BT"/>
    </font>
    <font>
      <b/>
      <sz val="24"/>
      <color theme="0"/>
      <name val="Futura Md BT"/>
    </font>
    <font>
      <b/>
      <sz val="12"/>
      <color theme="0"/>
      <name val="Futura Md BT"/>
      <family val="2"/>
    </font>
    <font>
      <b/>
      <i/>
      <sz val="14"/>
      <color theme="0"/>
      <name val="Calibri"/>
      <family val="2"/>
    </font>
    <font>
      <b/>
      <sz val="10"/>
      <color theme="0"/>
      <name val="Futura Md BT"/>
      <family val="2"/>
    </font>
    <font>
      <b/>
      <i/>
      <sz val="14"/>
      <color theme="0"/>
      <name val="Calibri"/>
      <family val="2"/>
      <scheme val="minor"/>
    </font>
    <font>
      <sz val="18"/>
      <color theme="0"/>
      <name val="Futura Md BT"/>
      <family val="2"/>
    </font>
    <font>
      <sz val="12"/>
      <color theme="0"/>
      <name val="Calibri"/>
      <family val="2"/>
      <scheme val="minor"/>
    </font>
    <font>
      <b/>
      <sz val="12"/>
      <color theme="0"/>
      <name val="Calibri"/>
      <family val="2"/>
    </font>
    <font>
      <sz val="16"/>
      <color theme="0"/>
      <name val="Futura Md BT"/>
      <family val="2"/>
    </font>
    <font>
      <sz val="16"/>
      <color theme="0"/>
      <name val="Calibri"/>
      <family val="2"/>
    </font>
    <font>
      <sz val="12"/>
      <color theme="0"/>
      <name val="Calibri"/>
      <family val="2"/>
    </font>
    <font>
      <u/>
      <sz val="12"/>
      <color theme="0"/>
      <name val="Calibri"/>
      <family val="2"/>
    </font>
    <font>
      <b/>
      <sz val="20"/>
      <color theme="0"/>
      <name val="Futura Md BT"/>
      <family val="2"/>
    </font>
    <font>
      <b/>
      <sz val="15"/>
      <color theme="0"/>
      <name val="Futura Md BT"/>
      <family val="2"/>
    </font>
    <font>
      <b/>
      <sz val="18"/>
      <color theme="0"/>
      <name val="Futura Md BT"/>
    </font>
    <font>
      <b/>
      <i/>
      <sz val="12"/>
      <color theme="0"/>
      <name val="Futura Md BT"/>
    </font>
    <font>
      <sz val="11"/>
      <color theme="0"/>
      <name val="Futura Md BT"/>
      <family val="2"/>
    </font>
    <font>
      <b/>
      <i/>
      <sz val="12"/>
      <color theme="0"/>
      <name val="Futura Md BT"/>
      <family val="2"/>
    </font>
    <font>
      <i/>
      <sz val="12"/>
      <color theme="0"/>
      <name val="Futura Md BT"/>
      <family val="2"/>
    </font>
    <font>
      <sz val="11"/>
      <color theme="0"/>
      <name val="Calibri"/>
      <family val="2"/>
    </font>
    <font>
      <u/>
      <sz val="11"/>
      <color theme="0"/>
      <name val="Calibri"/>
      <family val="2"/>
    </font>
    <font>
      <b/>
      <sz val="11"/>
      <color theme="0"/>
      <name val="Calibri"/>
      <family val="2"/>
    </font>
    <font>
      <sz val="24"/>
      <color theme="0"/>
      <name val="Futura Md BT"/>
      <family val="2"/>
    </font>
    <font>
      <b/>
      <sz val="12"/>
      <color theme="0"/>
      <name val="Calibri"/>
      <family val="2"/>
      <scheme val="minor"/>
    </font>
    <font>
      <i/>
      <sz val="11"/>
      <color theme="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DCDDDE"/>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rgb="FF000078"/>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rgb="FF005CB9"/>
      </left>
      <right style="thin">
        <color indexed="64"/>
      </right>
      <top style="thin">
        <color indexed="64"/>
      </top>
      <bottom style="thin">
        <color indexed="64"/>
      </bottom>
      <diagonal/>
    </border>
    <border>
      <left style="thin">
        <color indexed="64"/>
      </left>
      <right style="thick">
        <color rgb="FF005CB9"/>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0" fontId="34" fillId="0" borderId="0" applyNumberFormat="0" applyFill="0" applyBorder="0" applyAlignment="0" applyProtection="0"/>
    <xf numFmtId="43" fontId="39" fillId="0" borderId="0" applyFont="0" applyFill="0" applyBorder="0" applyAlignment="0" applyProtection="0"/>
  </cellStyleXfs>
  <cellXfs count="699">
    <xf numFmtId="0" fontId="0" fillId="0" borderId="0" xfId="0"/>
    <xf numFmtId="0" fontId="0" fillId="0" borderId="4" xfId="0" applyBorder="1"/>
    <xf numFmtId="0" fontId="0" fillId="0" borderId="5" xfId="0" applyBorder="1" applyAlignment="1">
      <alignment horizontal="center"/>
    </xf>
    <xf numFmtId="0" fontId="0" fillId="0" borderId="6" xfId="0" applyBorder="1"/>
    <xf numFmtId="0" fontId="0" fillId="0" borderId="7" xfId="0" applyBorder="1"/>
    <xf numFmtId="0" fontId="0" fillId="0" borderId="12" xfId="0" applyBorder="1"/>
    <xf numFmtId="0" fontId="0" fillId="0" borderId="10" xfId="0" applyBorder="1"/>
    <xf numFmtId="0" fontId="0" fillId="0" borderId="9" xfId="0" quotePrefix="1" applyBorder="1"/>
    <xf numFmtId="0" fontId="0" fillId="0" borderId="5" xfId="0" applyBorder="1" applyAlignment="1">
      <alignment horizontal="center" vertical="center"/>
    </xf>
    <xf numFmtId="0" fontId="1" fillId="0" borderId="5" xfId="0" applyFont="1" applyBorder="1" applyAlignment="1">
      <alignment horizontal="center" vertical="center"/>
    </xf>
    <xf numFmtId="0" fontId="0" fillId="0" borderId="17" xfId="0" applyBorder="1" applyAlignment="1">
      <alignment horizontal="center" vertical="center"/>
    </xf>
    <xf numFmtId="0" fontId="0" fillId="2" borderId="5" xfId="0" applyFill="1" applyBorder="1"/>
    <xf numFmtId="0" fontId="0" fillId="0" borderId="1" xfId="0" applyBorder="1"/>
    <xf numFmtId="0" fontId="0" fillId="0" borderId="3" xfId="0" applyBorder="1" applyAlignment="1">
      <alignment vertical="center"/>
    </xf>
    <xf numFmtId="0" fontId="0" fillId="0" borderId="3" xfId="0" applyBorder="1"/>
    <xf numFmtId="0" fontId="0" fillId="0" borderId="2" xfId="0" applyBorder="1"/>
    <xf numFmtId="0" fontId="0" fillId="0" borderId="8" xfId="0" applyBorder="1"/>
    <xf numFmtId="0" fontId="0" fillId="0" borderId="10" xfId="0" applyBorder="1" applyAlignment="1">
      <alignment horizontal="left" vertical="center"/>
    </xf>
    <xf numFmtId="0" fontId="3" fillId="0" borderId="11" xfId="0" applyFont="1" applyBorder="1"/>
    <xf numFmtId="0" fontId="1" fillId="0" borderId="8" xfId="0" quotePrefix="1" applyFont="1" applyBorder="1"/>
    <xf numFmtId="0" fontId="1" fillId="0" borderId="1" xfId="0" applyFont="1" applyBorder="1" applyAlignment="1">
      <alignment vertical="top"/>
    </xf>
    <xf numFmtId="0" fontId="0" fillId="0" borderId="1" xfId="0" applyBorder="1" applyAlignment="1">
      <alignment vertical="top"/>
    </xf>
    <xf numFmtId="0" fontId="1" fillId="0" borderId="5" xfId="0" applyFont="1" applyBorder="1" applyAlignment="1">
      <alignment horizontal="center"/>
    </xf>
    <xf numFmtId="0" fontId="5" fillId="0" borderId="9" xfId="0" applyFont="1" applyBorder="1" applyAlignment="1">
      <alignment horizontal="left" vertical="center"/>
    </xf>
    <xf numFmtId="0" fontId="0" fillId="0" borderId="11" xfId="0" applyBorder="1"/>
    <xf numFmtId="0" fontId="0" fillId="0" borderId="4" xfId="0" applyBorder="1" applyAlignment="1">
      <alignment vertical="center"/>
    </xf>
    <xf numFmtId="0" fontId="3" fillId="0" borderId="11" xfId="0" applyFont="1" applyBorder="1" applyAlignment="1">
      <alignment vertical="center"/>
    </xf>
    <xf numFmtId="0" fontId="0" fillId="0" borderId="0" xfId="0" applyProtection="1">
      <protection locked="0"/>
    </xf>
    <xf numFmtId="0" fontId="4" fillId="0" borderId="0" xfId="0" applyFont="1" applyProtection="1">
      <protection locked="0"/>
    </xf>
    <xf numFmtId="0" fontId="2" fillId="0" borderId="0" xfId="0" applyFont="1" applyProtection="1">
      <protection locked="0"/>
    </xf>
    <xf numFmtId="164" fontId="20" fillId="6" borderId="19" xfId="0" applyNumberFormat="1" applyFont="1" applyFill="1" applyBorder="1" applyAlignment="1" applyProtection="1">
      <alignment horizontal="center" vertical="center" wrapText="1"/>
      <protection hidden="1"/>
    </xf>
    <xf numFmtId="164" fontId="14" fillId="6" borderId="18" xfId="0" applyNumberFormat="1" applyFont="1" applyFill="1" applyBorder="1" applyAlignment="1" applyProtection="1">
      <alignment horizontal="center" vertical="center"/>
      <protection hidden="1"/>
    </xf>
    <xf numFmtId="0" fontId="0" fillId="0" borderId="24" xfId="0" applyBorder="1"/>
    <xf numFmtId="0" fontId="1" fillId="0" borderId="41" xfId="0" quotePrefix="1" applyFont="1" applyBorder="1"/>
    <xf numFmtId="0" fontId="0" fillId="0" borderId="24" xfId="0" quotePrefix="1" applyBorder="1"/>
    <xf numFmtId="0" fontId="0" fillId="0" borderId="28" xfId="0" quotePrefix="1" applyBorder="1"/>
    <xf numFmtId="0" fontId="0" fillId="0" borderId="41" xfId="0" applyBorder="1"/>
    <xf numFmtId="0" fontId="0" fillId="0" borderId="43" xfId="0" applyBorder="1"/>
    <xf numFmtId="0" fontId="5" fillId="0" borderId="28" xfId="0" applyFont="1" applyBorder="1"/>
    <xf numFmtId="0" fontId="0" fillId="0" borderId="29" xfId="0" applyBorder="1"/>
    <xf numFmtId="0" fontId="0" fillId="0" borderId="44" xfId="0" applyBorder="1"/>
    <xf numFmtId="0" fontId="0" fillId="0" borderId="42" xfId="0" applyBorder="1"/>
    <xf numFmtId="0" fontId="0" fillId="0" borderId="35" xfId="0" applyBorder="1" applyAlignment="1">
      <alignment horizontal="center" vertical="center"/>
    </xf>
    <xf numFmtId="0" fontId="0" fillId="0" borderId="45" xfId="0" applyBorder="1" applyAlignment="1">
      <alignment horizontal="center" vertical="center"/>
    </xf>
    <xf numFmtId="0" fontId="0" fillId="2" borderId="35" xfId="0" applyFill="1" applyBorder="1"/>
    <xf numFmtId="0" fontId="0" fillId="0" borderId="35" xfId="0" applyBorder="1" applyAlignment="1">
      <alignment horizontal="center"/>
    </xf>
    <xf numFmtId="0" fontId="0" fillId="0" borderId="47" xfId="0" applyBorder="1" applyAlignment="1">
      <alignment horizontal="center" vertical="center"/>
    </xf>
    <xf numFmtId="0" fontId="4" fillId="0" borderId="0" xfId="0" applyFont="1"/>
    <xf numFmtId="0" fontId="11" fillId="0" borderId="0" xfId="0" applyFont="1" applyAlignment="1" applyProtection="1">
      <alignment horizontal="left" vertical="center"/>
      <protection hidden="1"/>
    </xf>
    <xf numFmtId="0" fontId="24" fillId="0" borderId="0" xfId="0" applyFont="1" applyAlignment="1" applyProtection="1">
      <alignment horizontal="center" vertical="center" wrapText="1"/>
      <protection hidden="1"/>
    </xf>
    <xf numFmtId="164" fontId="2" fillId="6" borderId="1" xfId="0" applyNumberFormat="1" applyFont="1" applyFill="1" applyBorder="1" applyAlignment="1" applyProtection="1">
      <alignment horizontal="center"/>
      <protection locked="0"/>
    </xf>
    <xf numFmtId="8" fontId="28" fillId="6" borderId="37" xfId="0" applyNumberFormat="1" applyFont="1" applyFill="1" applyBorder="1" applyProtection="1">
      <protection locked="0"/>
    </xf>
    <xf numFmtId="8" fontId="28" fillId="6" borderId="2" xfId="0" applyNumberFormat="1" applyFont="1" applyFill="1" applyBorder="1" applyProtection="1">
      <protection locked="0"/>
    </xf>
    <xf numFmtId="8" fontId="28" fillId="6" borderId="5" xfId="0" applyNumberFormat="1" applyFont="1" applyFill="1" applyBorder="1" applyProtection="1">
      <protection locked="0"/>
    </xf>
    <xf numFmtId="8" fontId="28" fillId="6" borderId="38" xfId="0" applyNumberFormat="1" applyFont="1" applyFill="1" applyBorder="1" applyProtection="1">
      <protection locked="0"/>
    </xf>
    <xf numFmtId="164" fontId="2" fillId="0" borderId="1" xfId="0" applyNumberFormat="1" applyFont="1" applyBorder="1" applyAlignment="1" applyProtection="1">
      <alignment horizontal="center"/>
      <protection locked="0"/>
    </xf>
    <xf numFmtId="8" fontId="28" fillId="0" borderId="37" xfId="0" applyNumberFormat="1" applyFont="1" applyBorder="1" applyProtection="1">
      <protection locked="0"/>
    </xf>
    <xf numFmtId="8" fontId="28" fillId="0" borderId="2" xfId="0" applyNumberFormat="1" applyFont="1" applyBorder="1" applyProtection="1">
      <protection locked="0"/>
    </xf>
    <xf numFmtId="8" fontId="28" fillId="0" borderId="5" xfId="0" applyNumberFormat="1" applyFont="1" applyBorder="1" applyProtection="1">
      <protection locked="0"/>
    </xf>
    <xf numFmtId="8" fontId="28" fillId="0" borderId="38" xfId="0" applyNumberFormat="1" applyFont="1" applyBorder="1" applyProtection="1">
      <protection locked="0"/>
    </xf>
    <xf numFmtId="8" fontId="28" fillId="4" borderId="2" xfId="0" applyNumberFormat="1" applyFont="1" applyFill="1" applyBorder="1" applyProtection="1">
      <protection locked="0"/>
    </xf>
    <xf numFmtId="8" fontId="28" fillId="4" borderId="5" xfId="0" applyNumberFormat="1" applyFont="1" applyFill="1" applyBorder="1" applyProtection="1">
      <protection locked="0"/>
    </xf>
    <xf numFmtId="8" fontId="28" fillId="4" borderId="38" xfId="0" applyNumberFormat="1" applyFont="1" applyFill="1" applyBorder="1" applyProtection="1">
      <protection locked="0"/>
    </xf>
    <xf numFmtId="14" fontId="2" fillId="6" borderId="5"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64" fontId="2" fillId="6" borderId="2" xfId="0" applyNumberFormat="1" applyFont="1" applyFill="1" applyBorder="1" applyProtection="1">
      <protection hidden="1"/>
    </xf>
    <xf numFmtId="14"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64" fontId="31" fillId="5" borderId="5" xfId="0" applyNumberFormat="1" applyFont="1" applyFill="1" applyBorder="1" applyAlignment="1" applyProtection="1">
      <alignment horizontal="center" vertical="center" wrapText="1"/>
      <protection locked="0"/>
    </xf>
    <xf numFmtId="3" fontId="31" fillId="5" borderId="5" xfId="0" applyNumberFormat="1" applyFont="1" applyFill="1" applyBorder="1" applyAlignment="1" applyProtection="1">
      <alignment horizontal="center" vertical="center" wrapText="1"/>
      <protection locked="0"/>
    </xf>
    <xf numFmtId="10" fontId="27" fillId="5" borderId="5" xfId="0" applyNumberFormat="1" applyFont="1" applyFill="1" applyBorder="1" applyAlignment="1" applyProtection="1">
      <alignment horizontal="center" vertical="center"/>
      <protection locked="0"/>
    </xf>
    <xf numFmtId="14" fontId="2" fillId="6" borderId="5" xfId="0" applyNumberFormat="1" applyFont="1" applyFill="1" applyBorder="1" applyAlignment="1" applyProtection="1">
      <alignment horizontal="center"/>
      <protection locked="0"/>
    </xf>
    <xf numFmtId="8" fontId="2" fillId="6" borderId="1" xfId="0" applyNumberFormat="1" applyFont="1" applyFill="1" applyBorder="1" applyProtection="1">
      <protection locked="0"/>
    </xf>
    <xf numFmtId="14" fontId="2" fillId="0" borderId="5" xfId="0" applyNumberFormat="1" applyFont="1" applyBorder="1" applyAlignment="1" applyProtection="1">
      <alignment horizontal="center"/>
      <protection locked="0"/>
    </xf>
    <xf numFmtId="8" fontId="28" fillId="4" borderId="37" xfId="0" applyNumberFormat="1" applyFont="1" applyFill="1" applyBorder="1" applyProtection="1">
      <protection locked="0"/>
    </xf>
    <xf numFmtId="0" fontId="2" fillId="6"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5" fillId="0" borderId="0" xfId="0" applyFont="1"/>
    <xf numFmtId="0" fontId="36" fillId="0" borderId="0" xfId="0" applyFont="1"/>
    <xf numFmtId="0" fontId="4" fillId="4" borderId="0" xfId="0" applyFont="1" applyFill="1"/>
    <xf numFmtId="0" fontId="5" fillId="4" borderId="0" xfId="0" applyFont="1" applyFill="1" applyAlignment="1">
      <alignment wrapText="1"/>
    </xf>
    <xf numFmtId="164" fontId="4" fillId="4" borderId="0" xfId="0" applyNumberFormat="1" applyFont="1" applyFill="1" applyAlignment="1">
      <alignment horizontal="left"/>
    </xf>
    <xf numFmtId="0" fontId="38" fillId="7" borderId="0" xfId="0" applyFont="1" applyFill="1"/>
    <xf numFmtId="164" fontId="14" fillId="6" borderId="51" xfId="0" applyNumberFormat="1" applyFont="1" applyFill="1" applyBorder="1" applyAlignment="1" applyProtection="1">
      <alignment horizontal="center" vertical="center"/>
      <protection hidden="1"/>
    </xf>
    <xf numFmtId="0" fontId="9" fillId="3" borderId="5" xfId="2" applyNumberFormat="1" applyFont="1" applyFill="1" applyBorder="1" applyAlignment="1" applyProtection="1">
      <alignment horizontal="center" vertical="center"/>
      <protection locked="0"/>
    </xf>
    <xf numFmtId="164" fontId="31" fillId="5" borderId="1" xfId="0" applyNumberFormat="1" applyFont="1" applyFill="1" applyBorder="1" applyAlignment="1" applyProtection="1">
      <alignment horizontal="center" vertical="center" wrapText="1"/>
      <protection locked="0" hidden="1"/>
    </xf>
    <xf numFmtId="0" fontId="31" fillId="5" borderId="1" xfId="0" applyFont="1" applyFill="1" applyBorder="1" applyAlignment="1" applyProtection="1">
      <alignment horizontal="center" vertical="center" wrapText="1"/>
      <protection locked="0" hidden="1"/>
    </xf>
    <xf numFmtId="0" fontId="16" fillId="0" borderId="1" xfId="0" applyFont="1" applyBorder="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40" fillId="0" borderId="0" xfId="0" applyFont="1" applyAlignment="1" applyProtection="1">
      <alignment vertical="center"/>
      <protection hidden="1"/>
    </xf>
    <xf numFmtId="164" fontId="20" fillId="6" borderId="18" xfId="0" applyNumberFormat="1" applyFont="1" applyFill="1" applyBorder="1" applyAlignment="1" applyProtection="1">
      <alignment horizontal="center" vertical="center" wrapText="1"/>
      <protection hidden="1"/>
    </xf>
    <xf numFmtId="0" fontId="16"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22" fillId="0" borderId="0" xfId="0" applyFont="1" applyProtection="1">
      <protection locked="0"/>
    </xf>
    <xf numFmtId="0" fontId="2" fillId="0" borderId="0" xfId="0" applyFont="1" applyAlignment="1" applyProtection="1">
      <alignment wrapText="1"/>
      <protection locked="0"/>
    </xf>
    <xf numFmtId="0" fontId="27" fillId="0" borderId="0" xfId="0" applyFont="1" applyProtection="1">
      <protection locked="0"/>
    </xf>
    <xf numFmtId="164" fontId="15" fillId="6" borderId="5" xfId="0" applyNumberFormat="1" applyFont="1" applyFill="1" applyBorder="1" applyAlignment="1">
      <alignment horizontal="center" vertical="center"/>
    </xf>
    <xf numFmtId="8" fontId="43" fillId="6" borderId="5" xfId="0" applyNumberFormat="1" applyFont="1" applyFill="1" applyBorder="1" applyAlignment="1" applyProtection="1">
      <alignment vertical="center"/>
      <protection hidden="1"/>
    </xf>
    <xf numFmtId="164" fontId="51" fillId="0" borderId="5" xfId="0" applyNumberFormat="1" applyFont="1" applyBorder="1" applyAlignment="1">
      <alignment horizontal="center" vertical="center"/>
    </xf>
    <xf numFmtId="8" fontId="56" fillId="4" borderId="5" xfId="0" applyNumberFormat="1" applyFont="1" applyFill="1" applyBorder="1" applyAlignment="1">
      <alignment horizontal="center" vertical="center"/>
    </xf>
    <xf numFmtId="3" fontId="52" fillId="0" borderId="5" xfId="0" applyNumberFormat="1" applyFont="1" applyBorder="1" applyAlignment="1">
      <alignment horizontal="center" vertical="center"/>
    </xf>
    <xf numFmtId="164" fontId="51" fillId="4" borderId="5" xfId="0" applyNumberFormat="1" applyFont="1" applyFill="1" applyBorder="1" applyAlignment="1">
      <alignment horizontal="center" vertical="center"/>
    </xf>
    <xf numFmtId="3" fontId="51" fillId="4" borderId="5" xfId="0" applyNumberFormat="1" applyFont="1" applyFill="1" applyBorder="1" applyAlignment="1">
      <alignment horizontal="center" vertical="center"/>
    </xf>
    <xf numFmtId="0" fontId="43" fillId="0" borderId="0" xfId="0" applyFont="1" applyAlignment="1">
      <alignment horizontal="center" vertical="center"/>
    </xf>
    <xf numFmtId="0" fontId="29"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164" fontId="15" fillId="2" borderId="5" xfId="0" applyNumberFormat="1" applyFont="1" applyFill="1" applyBorder="1" applyAlignment="1">
      <alignment horizontal="center" vertical="center"/>
    </xf>
    <xf numFmtId="0" fontId="43" fillId="4" borderId="0" xfId="0" applyFont="1" applyFill="1" applyAlignment="1">
      <alignment horizontal="center" vertical="center"/>
    </xf>
    <xf numFmtId="0" fontId="9" fillId="4" borderId="0" xfId="0" applyFont="1" applyFill="1" applyAlignment="1">
      <alignment horizontal="left" vertical="center"/>
    </xf>
    <xf numFmtId="164" fontId="15" fillId="4" borderId="0" xfId="0" applyNumberFormat="1" applyFont="1" applyFill="1" applyAlignment="1">
      <alignment horizontal="center" vertical="center"/>
    </xf>
    <xf numFmtId="164" fontId="15" fillId="0" borderId="5" xfId="0" applyNumberFormat="1" applyFont="1" applyBorder="1" applyAlignment="1">
      <alignment horizontal="center" vertical="center"/>
    </xf>
    <xf numFmtId="164" fontId="15" fillId="0" borderId="15" xfId="0" applyNumberFormat="1" applyFont="1" applyBorder="1" applyAlignment="1">
      <alignment horizontal="center" vertical="center"/>
    </xf>
    <xf numFmtId="0" fontId="9" fillId="6" borderId="5" xfId="0" applyFont="1" applyFill="1" applyBorder="1" applyAlignment="1">
      <alignment horizontal="center" vertical="center"/>
    </xf>
    <xf numFmtId="0" fontId="59" fillId="0" borderId="0" xfId="0" applyFont="1" applyAlignment="1">
      <alignment vertical="center"/>
    </xf>
    <xf numFmtId="164" fontId="27" fillId="0" borderId="5" xfId="0" applyNumberFormat="1" applyFont="1" applyBorder="1" applyAlignment="1" applyProtection="1">
      <alignment horizontal="center" vertical="center"/>
      <protection locked="0"/>
    </xf>
    <xf numFmtId="164" fontId="27" fillId="0" borderId="15" xfId="0" applyNumberFormat="1" applyFont="1" applyBorder="1" applyAlignment="1" applyProtection="1">
      <alignment horizontal="center" vertical="center"/>
      <protection locked="0"/>
    </xf>
    <xf numFmtId="0" fontId="69" fillId="6" borderId="5" xfId="0" applyFont="1" applyFill="1" applyBorder="1" applyAlignment="1">
      <alignment horizontal="center" vertical="center"/>
    </xf>
    <xf numFmtId="164" fontId="52" fillId="5" borderId="5" xfId="0" applyNumberFormat="1" applyFont="1" applyFill="1" applyBorder="1" applyAlignment="1" applyProtection="1">
      <alignment horizontal="center" vertical="center" wrapText="1"/>
      <protection locked="0"/>
    </xf>
    <xf numFmtId="164" fontId="52" fillId="5" borderId="16" xfId="0" applyNumberFormat="1" applyFont="1" applyFill="1" applyBorder="1" applyAlignment="1" applyProtection="1">
      <alignment horizontal="center" vertical="center" wrapText="1"/>
      <protection locked="0"/>
    </xf>
    <xf numFmtId="166" fontId="27" fillId="0" borderId="5" xfId="0" applyNumberFormat="1"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166" fontId="27" fillId="0" borderId="1" xfId="0" applyNumberFormat="1" applyFont="1" applyBorder="1" applyAlignment="1" applyProtection="1">
      <alignment horizontal="center" vertical="center"/>
      <protection locked="0"/>
    </xf>
    <xf numFmtId="0" fontId="31" fillId="0" borderId="5" xfId="0" applyFont="1" applyBorder="1" applyAlignment="1" applyProtection="1">
      <alignment horizontal="center" vertical="center" wrapText="1"/>
      <protection locked="0"/>
    </xf>
    <xf numFmtId="164" fontId="31" fillId="0" borderId="5" xfId="0" applyNumberFormat="1" applyFont="1" applyBorder="1" applyAlignment="1" applyProtection="1">
      <alignment horizontal="center" vertical="center"/>
      <protection locked="0"/>
    </xf>
    <xf numFmtId="166" fontId="27" fillId="0" borderId="15" xfId="0" applyNumberFormat="1"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9" fillId="6" borderId="5" xfId="0" applyFont="1" applyFill="1" applyBorder="1" applyAlignment="1">
      <alignment horizontal="center" vertical="center" wrapText="1"/>
    </xf>
    <xf numFmtId="0" fontId="44" fillId="0" borderId="0" xfId="0" applyFont="1"/>
    <xf numFmtId="0" fontId="51" fillId="0" borderId="5" xfId="0" applyFont="1" applyBorder="1" applyAlignment="1">
      <alignment horizontal="center" vertical="center" wrapText="1"/>
    </xf>
    <xf numFmtId="9" fontId="27" fillId="0" borderId="5" xfId="0" applyNumberFormat="1" applyFont="1" applyBorder="1" applyAlignment="1">
      <alignment horizontal="center" vertical="center"/>
    </xf>
    <xf numFmtId="164" fontId="29" fillId="4" borderId="5" xfId="0" applyNumberFormat="1" applyFont="1" applyFill="1" applyBorder="1" applyAlignment="1">
      <alignment horizontal="center" vertical="center"/>
    </xf>
    <xf numFmtId="0" fontId="51" fillId="0" borderId="15" xfId="0" applyFont="1" applyBorder="1" applyAlignment="1">
      <alignment horizontal="center" vertical="center" wrapText="1"/>
    </xf>
    <xf numFmtId="9" fontId="27" fillId="0" borderId="15" xfId="0" applyNumberFormat="1" applyFont="1" applyBorder="1" applyAlignment="1">
      <alignment horizontal="center" vertical="center"/>
    </xf>
    <xf numFmtId="164" fontId="43" fillId="2" borderId="2" xfId="0" applyNumberFormat="1" applyFont="1" applyFill="1" applyBorder="1" applyAlignment="1">
      <alignment horizontal="center" vertical="center"/>
    </xf>
    <xf numFmtId="164" fontId="0" fillId="0" borderId="0" xfId="0" applyNumberFormat="1"/>
    <xf numFmtId="0" fontId="9" fillId="0" borderId="0" xfId="0" applyFont="1" applyAlignment="1">
      <alignment vertical="center"/>
    </xf>
    <xf numFmtId="0" fontId="43" fillId="5" borderId="1" xfId="0" applyFont="1" applyFill="1" applyBorder="1" applyAlignment="1">
      <alignment vertical="center"/>
    </xf>
    <xf numFmtId="0" fontId="26" fillId="0" borderId="0" xfId="0" applyFont="1"/>
    <xf numFmtId="0" fontId="9" fillId="0" borderId="5" xfId="0" applyFont="1" applyBorder="1" applyAlignment="1">
      <alignment vertical="center"/>
    </xf>
    <xf numFmtId="164" fontId="18" fillId="2" borderId="5" xfId="0" applyNumberFormat="1" applyFont="1" applyFill="1" applyBorder="1" applyAlignment="1">
      <alignment horizontal="center" vertical="center"/>
    </xf>
    <xf numFmtId="164" fontId="18" fillId="2" borderId="5" xfId="0" applyNumberFormat="1" applyFont="1" applyFill="1" applyBorder="1" applyAlignment="1">
      <alignment horizontal="center" vertical="center" wrapText="1"/>
    </xf>
    <xf numFmtId="0" fontId="53" fillId="4" borderId="5" xfId="0" applyFont="1" applyFill="1" applyBorder="1" applyAlignment="1">
      <alignment horizontal="left" vertical="center" wrapText="1"/>
    </xf>
    <xf numFmtId="0" fontId="53" fillId="0" borderId="5" xfId="0" applyFont="1" applyBorder="1" applyAlignment="1">
      <alignment horizontal="left" vertical="center" wrapText="1"/>
    </xf>
    <xf numFmtId="0" fontId="61" fillId="6" borderId="5" xfId="0" applyFont="1" applyFill="1" applyBorder="1" applyAlignment="1">
      <alignment horizontal="center" vertical="center" wrapText="1"/>
    </xf>
    <xf numFmtId="164" fontId="65" fillId="6" borderId="5" xfId="0" applyNumberFormat="1" applyFont="1" applyFill="1" applyBorder="1" applyAlignment="1">
      <alignment horizontal="center" vertical="center" wrapText="1"/>
    </xf>
    <xf numFmtId="7" fontId="65" fillId="6" borderId="5" xfId="0" applyNumberFormat="1" applyFont="1" applyFill="1" applyBorder="1" applyAlignment="1">
      <alignment horizontal="center" vertical="center"/>
    </xf>
    <xf numFmtId="0" fontId="10" fillId="4" borderId="11" xfId="0" applyFont="1" applyFill="1" applyBorder="1" applyAlignment="1">
      <alignment vertical="center" wrapText="1"/>
    </xf>
    <xf numFmtId="0" fontId="10" fillId="4" borderId="4" xfId="0" applyFont="1" applyFill="1" applyBorder="1" applyAlignment="1">
      <alignment vertical="center" wrapText="1"/>
    </xf>
    <xf numFmtId="0" fontId="10" fillId="4" borderId="0" xfId="0" applyFont="1" applyFill="1" applyAlignment="1">
      <alignment vertical="center" wrapText="1"/>
    </xf>
    <xf numFmtId="0" fontId="9" fillId="4" borderId="0" xfId="0" applyFont="1" applyFill="1" applyAlignment="1">
      <alignment vertical="center"/>
    </xf>
    <xf numFmtId="164" fontId="14" fillId="2" borderId="15" xfId="0" applyNumberFormat="1" applyFont="1" applyFill="1" applyBorder="1" applyAlignment="1">
      <alignment horizontal="center" vertical="center" wrapText="1"/>
    </xf>
    <xf numFmtId="164" fontId="25" fillId="2" borderId="5" xfId="0" applyNumberFormat="1" applyFont="1" applyFill="1" applyBorder="1" applyAlignment="1">
      <alignment horizontal="center" vertical="center" wrapText="1"/>
    </xf>
    <xf numFmtId="0" fontId="0" fillId="0" borderId="0" xfId="0" applyProtection="1">
      <protection hidden="1"/>
    </xf>
    <xf numFmtId="0" fontId="9" fillId="3" borderId="5" xfId="0" applyFont="1" applyFill="1" applyBorder="1" applyAlignment="1" applyProtection="1">
      <alignment horizontal="center" vertical="center"/>
      <protection locked="0"/>
    </xf>
    <xf numFmtId="0" fontId="37" fillId="4" borderId="0" xfId="0" applyFont="1" applyFill="1" applyAlignment="1" applyProtection="1">
      <alignment horizontal="center" vertical="center"/>
      <protection hidden="1"/>
    </xf>
    <xf numFmtId="0" fontId="37" fillId="4" borderId="0" xfId="0" applyFont="1" applyFill="1" applyAlignment="1" applyProtection="1">
      <alignment horizontal="left" vertical="center"/>
      <protection hidden="1"/>
    </xf>
    <xf numFmtId="0" fontId="37" fillId="4" borderId="0" xfId="0" applyFont="1" applyFill="1" applyAlignment="1" applyProtection="1">
      <alignment vertical="center"/>
      <protection hidden="1"/>
    </xf>
    <xf numFmtId="0" fontId="20" fillId="4" borderId="0" xfId="0" applyFont="1" applyFill="1" applyAlignment="1" applyProtection="1">
      <alignment vertical="center"/>
      <protection hidden="1"/>
    </xf>
    <xf numFmtId="164" fontId="31" fillId="5" borderId="18" xfId="0" applyNumberFormat="1" applyFont="1" applyFill="1" applyBorder="1" applyAlignment="1" applyProtection="1">
      <alignment horizontal="center" vertical="center"/>
      <protection locked="0"/>
    </xf>
    <xf numFmtId="164" fontId="27" fillId="5" borderId="18" xfId="0" applyNumberFormat="1" applyFont="1" applyFill="1" applyBorder="1" applyAlignment="1" applyProtection="1">
      <alignment horizontal="center" vertical="center"/>
      <protection locked="0"/>
    </xf>
    <xf numFmtId="0" fontId="2" fillId="0" borderId="0" xfId="0" applyFont="1"/>
    <xf numFmtId="0" fontId="21" fillId="0" borderId="0" xfId="0" applyFont="1" applyAlignment="1">
      <alignment vertical="center"/>
    </xf>
    <xf numFmtId="164" fontId="21" fillId="0" borderId="0" xfId="0" applyNumberFormat="1" applyFont="1" applyAlignment="1">
      <alignment vertical="center"/>
    </xf>
    <xf numFmtId="0" fontId="42" fillId="0" borderId="39" xfId="0" applyFont="1" applyBorder="1" applyAlignment="1">
      <alignment vertical="top"/>
    </xf>
    <xf numFmtId="0" fontId="42" fillId="0" borderId="13" xfId="0" applyFont="1" applyBorder="1" applyAlignment="1">
      <alignment vertical="center"/>
    </xf>
    <xf numFmtId="0" fontId="22" fillId="0" borderId="0" xfId="0" applyFont="1"/>
    <xf numFmtId="10" fontId="27" fillId="0" borderId="5" xfId="0" applyNumberFormat="1" applyFont="1" applyBorder="1" applyAlignment="1">
      <alignment horizontal="center" vertical="center"/>
    </xf>
    <xf numFmtId="164" fontId="31" fillId="0" borderId="5" xfId="0" applyNumberFormat="1" applyFont="1" applyBorder="1" applyAlignment="1">
      <alignment horizontal="center" vertical="center"/>
    </xf>
    <xf numFmtId="164" fontId="31" fillId="0" borderId="5" xfId="0" applyNumberFormat="1" applyFont="1" applyBorder="1" applyAlignment="1">
      <alignment horizontal="center" vertical="center" wrapText="1"/>
    </xf>
    <xf numFmtId="44" fontId="14" fillId="0" borderId="0" xfId="0" applyNumberFormat="1" applyFont="1" applyAlignment="1">
      <alignment vertical="center"/>
    </xf>
    <xf numFmtId="164" fontId="14" fillId="6" borderId="18" xfId="0" applyNumberFormat="1" applyFont="1" applyFill="1" applyBorder="1" applyAlignment="1">
      <alignment horizontal="center" vertical="center"/>
    </xf>
    <xf numFmtId="0" fontId="2" fillId="0" borderId="0" xfId="0" applyFont="1" applyAlignment="1">
      <alignment wrapText="1"/>
    </xf>
    <xf numFmtId="0" fontId="19" fillId="0" borderId="0" xfId="0" applyFont="1" applyAlignment="1">
      <alignment horizontal="center" vertical="center"/>
    </xf>
    <xf numFmtId="164" fontId="16" fillId="0" borderId="1" xfId="0" applyNumberFormat="1" applyFont="1" applyBorder="1" applyAlignment="1">
      <alignment horizontal="center" vertical="center"/>
    </xf>
    <xf numFmtId="10" fontId="11" fillId="6" borderId="52" xfId="0" applyNumberFormat="1" applyFont="1" applyFill="1" applyBorder="1" applyAlignment="1">
      <alignment horizontal="center" vertical="center"/>
    </xf>
    <xf numFmtId="10" fontId="11" fillId="0" borderId="0" xfId="0" applyNumberFormat="1" applyFont="1" applyAlignment="1">
      <alignment horizontal="center" vertical="center"/>
    </xf>
    <xf numFmtId="0" fontId="23"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vertical="center" wrapText="1"/>
    </xf>
    <xf numFmtId="0" fontId="18" fillId="6" borderId="5" xfId="0" applyFont="1" applyFill="1" applyBorder="1" applyAlignment="1">
      <alignment horizontal="center" vertical="center"/>
    </xf>
    <xf numFmtId="0" fontId="18" fillId="0" borderId="5" xfId="0" applyFont="1" applyBorder="1" applyAlignment="1">
      <alignment horizontal="center" vertical="center"/>
    </xf>
    <xf numFmtId="0" fontId="6" fillId="0" borderId="0" xfId="0" applyFont="1" applyAlignment="1">
      <alignment vertical="center"/>
    </xf>
    <xf numFmtId="164" fontId="4" fillId="0" borderId="0" xfId="0" applyNumberFormat="1" applyFont="1"/>
    <xf numFmtId="164" fontId="4" fillId="4" borderId="0" xfId="0" applyNumberFormat="1" applyFont="1" applyFill="1"/>
    <xf numFmtId="0" fontId="36" fillId="8" borderId="0" xfId="0" applyFont="1" applyFill="1"/>
    <xf numFmtId="0" fontId="5" fillId="4" borderId="0" xfId="0" applyFont="1" applyFill="1" applyAlignment="1">
      <alignment vertical="top" wrapText="1"/>
    </xf>
    <xf numFmtId="0" fontId="35" fillId="4" borderId="0" xfId="1" applyFont="1" applyFill="1" applyAlignment="1" applyProtection="1">
      <alignment vertical="top" wrapText="1"/>
    </xf>
    <xf numFmtId="0" fontId="25" fillId="5" borderId="5" xfId="0" applyFont="1" applyFill="1" applyBorder="1" applyAlignment="1" applyProtection="1">
      <alignment horizontal="center" vertical="center"/>
      <protection locked="0" hidden="1"/>
    </xf>
    <xf numFmtId="0" fontId="68" fillId="2" borderId="0" xfId="0" applyFont="1" applyFill="1" applyAlignment="1" applyProtection="1">
      <alignment horizontal="right" vertical="center"/>
      <protection hidden="1"/>
    </xf>
    <xf numFmtId="0" fontId="27" fillId="0" borderId="0" xfId="0" applyFont="1"/>
    <xf numFmtId="0" fontId="15" fillId="0" borderId="0" xfId="0" applyFont="1"/>
    <xf numFmtId="0" fontId="44" fillId="0" borderId="0" xfId="0" applyFont="1" applyAlignment="1">
      <alignment vertical="center"/>
    </xf>
    <xf numFmtId="0" fontId="43" fillId="0" borderId="0" xfId="0" applyFont="1" applyAlignment="1">
      <alignment horizontal="center"/>
    </xf>
    <xf numFmtId="0" fontId="18" fillId="0" borderId="0" xfId="0" applyFont="1" applyAlignment="1">
      <alignment horizontal="center"/>
    </xf>
    <xf numFmtId="0" fontId="44" fillId="0" borderId="0" xfId="0" applyFont="1" applyAlignment="1">
      <alignment horizontal="center"/>
    </xf>
    <xf numFmtId="0" fontId="57" fillId="0" borderId="0" xfId="0" applyFont="1"/>
    <xf numFmtId="0" fontId="20" fillId="0" borderId="0" xfId="0" applyFont="1" applyAlignment="1">
      <alignment horizontal="center" vertical="center"/>
    </xf>
    <xf numFmtId="0" fontId="58" fillId="0" borderId="0" xfId="0" applyFont="1" applyAlignment="1">
      <alignment horizontal="center" vertical="center"/>
    </xf>
    <xf numFmtId="164" fontId="10" fillId="4" borderId="0" xfId="0" applyNumberFormat="1" applyFont="1" applyFill="1" applyAlignment="1">
      <alignment vertical="center" wrapText="1"/>
    </xf>
    <xf numFmtId="0" fontId="11" fillId="0" borderId="0" xfId="0" applyFont="1" applyAlignment="1">
      <alignment horizontal="center" vertical="center" wrapText="1"/>
    </xf>
    <xf numFmtId="164" fontId="10" fillId="0" borderId="0" xfId="0" applyNumberFormat="1" applyFont="1" applyAlignment="1">
      <alignment horizontal="center" vertical="center" wrapText="1"/>
    </xf>
    <xf numFmtId="0" fontId="11" fillId="0" borderId="0" xfId="0" applyFont="1" applyAlignment="1">
      <alignment vertical="center" wrapText="1"/>
    </xf>
    <xf numFmtId="8" fontId="29" fillId="6" borderId="2" xfId="0" applyNumberFormat="1" applyFont="1" applyFill="1" applyBorder="1"/>
    <xf numFmtId="8" fontId="29" fillId="4" borderId="2" xfId="0" applyNumberFormat="1" applyFont="1" applyFill="1" applyBorder="1"/>
    <xf numFmtId="8" fontId="9" fillId="6" borderId="5" xfId="0" applyNumberFormat="1" applyFont="1" applyFill="1" applyBorder="1" applyAlignment="1">
      <alignment vertical="center"/>
    </xf>
    <xf numFmtId="0" fontId="38" fillId="9" borderId="0" xfId="0" applyFont="1" applyFill="1"/>
    <xf numFmtId="164" fontId="38" fillId="9" borderId="0" xfId="0" applyNumberFormat="1" applyFont="1" applyFill="1"/>
    <xf numFmtId="0" fontId="5" fillId="4" borderId="0" xfId="0" applyFont="1" applyFill="1" applyAlignment="1">
      <alignment horizontal="left" wrapText="1"/>
    </xf>
    <xf numFmtId="0" fontId="27" fillId="6" borderId="5" xfId="0" applyFont="1" applyFill="1" applyBorder="1" applyAlignment="1" applyProtection="1">
      <alignment horizontal="center" vertical="center"/>
      <protection locked="0"/>
    </xf>
    <xf numFmtId="0" fontId="27" fillId="6" borderId="5" xfId="0" applyFont="1" applyFill="1" applyBorder="1" applyAlignment="1" applyProtection="1">
      <alignment horizontal="center" vertical="center" wrapText="1"/>
      <protection locked="0"/>
    </xf>
    <xf numFmtId="0" fontId="25" fillId="5" borderId="18" xfId="0" applyFont="1" applyFill="1" applyBorder="1" applyAlignment="1" applyProtection="1">
      <alignment horizontal="center" vertical="center"/>
      <protection locked="0" hidden="1"/>
    </xf>
    <xf numFmtId="0" fontId="76" fillId="7" borderId="5" xfId="0" applyFont="1" applyFill="1" applyBorder="1" applyAlignment="1">
      <alignment horizontal="center" vertical="center" wrapText="1"/>
    </xf>
    <xf numFmtId="0" fontId="76" fillId="7" borderId="12" xfId="0" applyFont="1" applyFill="1" applyBorder="1" applyAlignment="1">
      <alignment horizontal="center" vertical="center" wrapText="1"/>
    </xf>
    <xf numFmtId="0" fontId="13" fillId="11" borderId="0" xfId="0" applyFont="1" applyFill="1"/>
    <xf numFmtId="0" fontId="76" fillId="12" borderId="5" xfId="0" applyFont="1" applyFill="1" applyBorder="1" applyAlignment="1" applyProtection="1">
      <alignment horizontal="center" vertical="center" wrapText="1"/>
      <protection hidden="1"/>
    </xf>
    <xf numFmtId="0" fontId="76" fillId="12" borderId="5" xfId="0" applyFont="1" applyFill="1" applyBorder="1" applyAlignment="1">
      <alignment horizontal="center" vertical="center" wrapText="1"/>
    </xf>
    <xf numFmtId="0" fontId="76" fillId="12" borderId="12" xfId="0" applyFont="1" applyFill="1" applyBorder="1" applyAlignment="1" applyProtection="1">
      <alignment horizontal="center" vertical="center" wrapText="1"/>
      <protection hidden="1"/>
    </xf>
    <xf numFmtId="164" fontId="13" fillId="11" borderId="0" xfId="0" applyNumberFormat="1" applyFont="1" applyFill="1"/>
    <xf numFmtId="0" fontId="91" fillId="12" borderId="0" xfId="0" applyFont="1" applyFill="1"/>
    <xf numFmtId="0" fontId="91" fillId="12" borderId="5" xfId="0" applyFont="1" applyFill="1" applyBorder="1" applyAlignment="1">
      <alignment horizontal="center" vertical="center"/>
    </xf>
    <xf numFmtId="0" fontId="91" fillId="12" borderId="5" xfId="0" applyFont="1" applyFill="1" applyBorder="1" applyAlignment="1">
      <alignment horizontal="center" vertical="center" wrapText="1"/>
    </xf>
    <xf numFmtId="165" fontId="91" fillId="12" borderId="5" xfId="0" applyNumberFormat="1" applyFont="1" applyFill="1" applyBorder="1" applyAlignment="1">
      <alignment horizontal="center" vertical="center"/>
    </xf>
    <xf numFmtId="9" fontId="91" fillId="12" borderId="5" xfId="0" applyNumberFormat="1" applyFont="1" applyFill="1" applyBorder="1" applyAlignment="1">
      <alignment horizontal="center" vertical="center"/>
    </xf>
    <xf numFmtId="0" fontId="0" fillId="13" borderId="0" xfId="0" applyFill="1"/>
    <xf numFmtId="0" fontId="0" fillId="13" borderId="15" xfId="0" applyFill="1" applyBorder="1" applyAlignment="1">
      <alignment horizontal="center" vertical="center"/>
    </xf>
    <xf numFmtId="0" fontId="37" fillId="4" borderId="0" xfId="0" applyFont="1" applyFill="1" applyAlignment="1">
      <alignment horizontal="left"/>
    </xf>
    <xf numFmtId="0" fontId="0" fillId="0" borderId="15" xfId="0" applyBorder="1" applyAlignment="1">
      <alignment horizontal="center" vertical="center"/>
    </xf>
    <xf numFmtId="0" fontId="0" fillId="0" borderId="16" xfId="0" applyBorder="1" applyAlignment="1">
      <alignment horizontal="center" vertical="center"/>
    </xf>
    <xf numFmtId="0" fontId="0" fillId="13" borderId="17" xfId="0"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13" fillId="14" borderId="0" xfId="0" applyFont="1" applyFill="1"/>
    <xf numFmtId="164" fontId="13" fillId="14" borderId="0" xfId="0" applyNumberFormat="1" applyFont="1" applyFill="1"/>
    <xf numFmtId="0" fontId="75" fillId="14" borderId="25" xfId="0" applyFont="1" applyFill="1" applyBorder="1" applyAlignment="1">
      <alignment horizontal="center" vertical="center" wrapText="1"/>
    </xf>
    <xf numFmtId="0" fontId="17" fillId="14" borderId="21"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17" fillId="14" borderId="0" xfId="0" applyFont="1" applyFill="1" applyAlignment="1">
      <alignment horizontal="center" vertical="center" wrapText="1"/>
    </xf>
    <xf numFmtId="0" fontId="17" fillId="14" borderId="23" xfId="0" applyFont="1" applyFill="1" applyBorder="1" applyAlignment="1">
      <alignment horizontal="center" vertical="center" wrapText="1"/>
    </xf>
    <xf numFmtId="0" fontId="9" fillId="6" borderId="5" xfId="0" applyFont="1" applyFill="1" applyBorder="1" applyAlignment="1">
      <alignment horizontal="right" vertical="center"/>
    </xf>
    <xf numFmtId="164" fontId="9" fillId="6" borderId="5" xfId="0" applyNumberFormat="1"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164" fontId="10" fillId="6" borderId="5" xfId="0" applyNumberFormat="1" applyFont="1" applyFill="1" applyBorder="1" applyAlignment="1">
      <alignment horizontal="center" vertical="center" wrapText="1"/>
    </xf>
    <xf numFmtId="164" fontId="10" fillId="4" borderId="48" xfId="0" applyNumberFormat="1" applyFont="1" applyFill="1" applyBorder="1" applyAlignment="1">
      <alignment horizontal="center" vertical="center" wrapText="1"/>
    </xf>
    <xf numFmtId="164" fontId="10" fillId="4" borderId="49" xfId="0" applyNumberFormat="1" applyFont="1" applyFill="1" applyBorder="1" applyAlignment="1">
      <alignment horizontal="center" vertical="center" wrapText="1"/>
    </xf>
    <xf numFmtId="164" fontId="10" fillId="4" borderId="50"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10" fontId="10" fillId="3" borderId="5" xfId="0" applyNumberFormat="1" applyFont="1" applyFill="1" applyBorder="1" applyAlignment="1" applyProtection="1">
      <alignment horizontal="center" vertical="center" wrapText="1"/>
      <protection locked="0"/>
    </xf>
    <xf numFmtId="0" fontId="76" fillId="14" borderId="1" xfId="0" applyFont="1" applyFill="1" applyBorder="1" applyAlignment="1">
      <alignment horizontal="left" vertical="center"/>
    </xf>
    <xf numFmtId="0" fontId="76" fillId="14" borderId="2" xfId="0" applyFont="1" applyFill="1" applyBorder="1" applyAlignment="1">
      <alignment horizontal="left" vertical="center"/>
    </xf>
    <xf numFmtId="0" fontId="77" fillId="14" borderId="1" xfId="0" applyFont="1" applyFill="1" applyBorder="1" applyAlignment="1" applyProtection="1">
      <alignment horizontal="left" vertical="center"/>
      <protection locked="0"/>
    </xf>
    <xf numFmtId="0" fontId="77" fillId="14" borderId="2" xfId="0" applyFont="1" applyFill="1" applyBorder="1" applyAlignment="1" applyProtection="1">
      <alignment horizontal="left" vertical="center"/>
      <protection locked="0"/>
    </xf>
    <xf numFmtId="0" fontId="77" fillId="14" borderId="5" xfId="0" applyFont="1" applyFill="1" applyBorder="1" applyAlignment="1" applyProtection="1">
      <alignment horizontal="left" vertical="center"/>
      <protection locked="0"/>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34" fillId="4" borderId="0" xfId="1" applyFill="1" applyAlignment="1" applyProtection="1">
      <alignment horizontal="left" vertical="top" wrapText="1"/>
    </xf>
    <xf numFmtId="0" fontId="37" fillId="4" borderId="0" xfId="0" applyFont="1" applyFill="1" applyAlignment="1">
      <alignment horizontal="left"/>
    </xf>
    <xf numFmtId="0" fontId="5" fillId="4" borderId="0" xfId="0" applyFont="1" applyFill="1" applyAlignment="1">
      <alignment horizontal="left" vertical="center" wrapText="1"/>
    </xf>
    <xf numFmtId="0" fontId="5" fillId="4" borderId="0" xfId="0" applyFont="1" applyFill="1" applyAlignment="1">
      <alignment horizontal="left" vertical="top" wrapText="1"/>
    </xf>
    <xf numFmtId="0" fontId="35" fillId="4" borderId="0" xfId="1" applyFont="1" applyFill="1" applyAlignment="1" applyProtection="1">
      <alignment horizontal="left" vertical="top" wrapText="1"/>
    </xf>
    <xf numFmtId="0" fontId="76" fillId="7" borderId="5" xfId="0" applyFont="1" applyFill="1" applyBorder="1" applyAlignment="1">
      <alignment horizontal="left" vertical="center" wrapText="1"/>
    </xf>
    <xf numFmtId="0" fontId="68" fillId="6" borderId="5" xfId="0" applyFont="1" applyFill="1" applyBorder="1" applyAlignment="1">
      <alignment horizontal="center" vertical="center"/>
    </xf>
    <xf numFmtId="0" fontId="71" fillId="6" borderId="5" xfId="0" applyFont="1" applyFill="1" applyBorder="1" applyAlignment="1" applyProtection="1">
      <alignment horizontal="center" vertical="center"/>
      <protection locked="0"/>
    </xf>
    <xf numFmtId="0" fontId="59" fillId="6" borderId="5" xfId="0" applyFont="1" applyFill="1" applyBorder="1" applyAlignment="1" applyProtection="1">
      <alignment horizontal="left" vertical="center" wrapText="1"/>
      <protection locked="0"/>
    </xf>
    <xf numFmtId="0" fontId="59" fillId="6" borderId="1" xfId="0" applyFont="1" applyFill="1" applyBorder="1" applyAlignment="1" applyProtection="1">
      <alignment horizontal="left" vertical="center" wrapText="1"/>
      <protection locked="0"/>
    </xf>
    <xf numFmtId="0" fontId="59" fillId="6" borderId="3" xfId="0" applyFont="1" applyFill="1" applyBorder="1" applyAlignment="1" applyProtection="1">
      <alignment horizontal="left" vertical="center" wrapText="1"/>
      <protection locked="0"/>
    </xf>
    <xf numFmtId="0" fontId="59" fillId="6" borderId="2" xfId="0" applyFont="1" applyFill="1" applyBorder="1" applyAlignment="1" applyProtection="1">
      <alignment horizontal="left" vertical="center" wrapText="1"/>
      <protection locked="0"/>
    </xf>
    <xf numFmtId="0" fontId="76" fillId="14" borderId="5" xfId="0" applyFont="1" applyFill="1" applyBorder="1" applyAlignment="1">
      <alignment horizontal="center" vertical="center"/>
    </xf>
    <xf numFmtId="0" fontId="11" fillId="0" borderId="0" xfId="0" applyFont="1" applyAlignment="1">
      <alignment horizontal="left" vertical="center" wrapText="1"/>
    </xf>
    <xf numFmtId="0" fontId="37" fillId="4" borderId="0" xfId="0" applyFont="1" applyFill="1" applyAlignment="1" applyProtection="1">
      <alignment horizontal="center" vertical="center"/>
      <protection hidden="1"/>
    </xf>
    <xf numFmtId="0" fontId="79" fillId="14" borderId="1" xfId="0" applyFont="1" applyFill="1" applyBorder="1" applyAlignment="1" applyProtection="1">
      <alignment horizontal="left" vertical="center"/>
      <protection locked="0"/>
    </xf>
    <xf numFmtId="0" fontId="79" fillId="14" borderId="3" xfId="0" applyFont="1" applyFill="1" applyBorder="1" applyAlignment="1" applyProtection="1">
      <alignment horizontal="left" vertical="center"/>
      <protection locked="0"/>
    </xf>
    <xf numFmtId="0" fontId="79" fillId="14" borderId="2" xfId="0" applyFont="1" applyFill="1" applyBorder="1" applyAlignment="1" applyProtection="1">
      <alignment horizontal="left" vertical="center"/>
      <protection locked="0"/>
    </xf>
    <xf numFmtId="0" fontId="70" fillId="2" borderId="32" xfId="0" applyFont="1" applyFill="1" applyBorder="1" applyAlignment="1" applyProtection="1">
      <alignment horizontal="left" vertical="center" wrapText="1"/>
      <protection hidden="1"/>
    </xf>
    <xf numFmtId="0" fontId="70" fillId="2" borderId="33" xfId="0" applyFont="1" applyFill="1" applyBorder="1" applyAlignment="1" applyProtection="1">
      <alignment horizontal="left" vertical="center"/>
      <protection hidden="1"/>
    </xf>
    <xf numFmtId="0" fontId="70" fillId="2" borderId="34" xfId="0" applyFont="1" applyFill="1" applyBorder="1" applyAlignment="1" applyProtection="1">
      <alignment horizontal="left" vertical="center"/>
      <protection hidden="1"/>
    </xf>
    <xf numFmtId="0" fontId="70" fillId="2" borderId="35" xfId="0" applyFont="1" applyFill="1" applyBorder="1" applyAlignment="1" applyProtection="1">
      <alignment horizontal="left" vertical="center"/>
      <protection hidden="1"/>
    </xf>
    <xf numFmtId="0" fontId="70" fillId="2" borderId="5" xfId="0" applyFont="1" applyFill="1" applyBorder="1" applyAlignment="1" applyProtection="1">
      <alignment horizontal="left" vertical="center"/>
      <protection hidden="1"/>
    </xf>
    <xf numFmtId="0" fontId="70" fillId="2" borderId="18" xfId="0" applyFont="1" applyFill="1" applyBorder="1" applyAlignment="1" applyProtection="1">
      <alignment horizontal="left" vertical="center"/>
      <protection hidden="1"/>
    </xf>
    <xf numFmtId="0" fontId="70" fillId="2" borderId="36" xfId="0" applyFont="1" applyFill="1" applyBorder="1" applyAlignment="1" applyProtection="1">
      <alignment horizontal="left" vertical="center"/>
      <protection hidden="1"/>
    </xf>
    <xf numFmtId="0" fontId="70" fillId="2" borderId="20" xfId="0" applyFont="1" applyFill="1" applyBorder="1" applyAlignment="1" applyProtection="1">
      <alignment horizontal="left" vertical="center"/>
      <protection hidden="1"/>
    </xf>
    <xf numFmtId="0" fontId="70" fillId="2" borderId="19" xfId="0" applyFont="1" applyFill="1" applyBorder="1" applyAlignment="1" applyProtection="1">
      <alignment horizontal="left" vertical="center"/>
      <protection hidden="1"/>
    </xf>
    <xf numFmtId="0" fontId="87" fillId="12" borderId="32" xfId="0" applyFont="1" applyFill="1" applyBorder="1" applyAlignment="1" applyProtection="1">
      <alignment horizontal="center" vertical="center" wrapText="1"/>
      <protection hidden="1"/>
    </xf>
    <xf numFmtId="0" fontId="87" fillId="12" borderId="33" xfId="0" applyFont="1" applyFill="1" applyBorder="1" applyAlignment="1" applyProtection="1">
      <alignment horizontal="center" vertical="center" wrapText="1"/>
      <protection hidden="1"/>
    </xf>
    <xf numFmtId="0" fontId="87" fillId="12" borderId="35" xfId="0" applyFont="1" applyFill="1" applyBorder="1" applyAlignment="1" applyProtection="1">
      <alignment horizontal="center" vertical="center" wrapText="1"/>
      <protection hidden="1"/>
    </xf>
    <xf numFmtId="0" fontId="87" fillId="12" borderId="5" xfId="0" applyFont="1" applyFill="1" applyBorder="1" applyAlignment="1" applyProtection="1">
      <alignment horizontal="center" vertical="center" wrapText="1"/>
      <protection hidden="1"/>
    </xf>
    <xf numFmtId="0" fontId="87" fillId="12" borderId="36" xfId="0" applyFont="1" applyFill="1" applyBorder="1" applyAlignment="1" applyProtection="1">
      <alignment horizontal="center" vertical="center" wrapText="1"/>
      <protection hidden="1"/>
    </xf>
    <xf numFmtId="0" fontId="87" fillId="12" borderId="20" xfId="0" applyFont="1" applyFill="1" applyBorder="1" applyAlignment="1" applyProtection="1">
      <alignment horizontal="center" vertical="center" wrapText="1"/>
      <protection hidden="1"/>
    </xf>
    <xf numFmtId="0" fontId="37" fillId="2" borderId="61" xfId="0" applyFont="1" applyFill="1" applyBorder="1" applyAlignment="1" applyProtection="1">
      <alignment horizontal="center" vertical="center"/>
      <protection hidden="1"/>
    </xf>
    <xf numFmtId="0" fontId="37" fillId="2" borderId="33" xfId="0" applyFont="1" applyFill="1" applyBorder="1" applyAlignment="1" applyProtection="1">
      <alignment horizontal="center" vertical="center"/>
      <protection hidden="1"/>
    </xf>
    <xf numFmtId="0" fontId="37" fillId="2" borderId="34" xfId="0" applyFont="1" applyFill="1" applyBorder="1" applyAlignment="1" applyProtection="1">
      <alignment horizontal="center" vertical="center"/>
      <protection hidden="1"/>
    </xf>
    <xf numFmtId="0" fontId="85" fillId="12" borderId="28" xfId="0" applyFont="1" applyFill="1" applyBorder="1" applyAlignment="1">
      <alignment horizontal="center" vertical="center" wrapText="1"/>
    </xf>
    <xf numFmtId="0" fontId="80" fillId="12" borderId="4" xfId="0" applyFont="1" applyFill="1" applyBorder="1" applyAlignment="1">
      <alignment horizontal="center" vertical="center" wrapText="1"/>
    </xf>
    <xf numFmtId="0" fontId="80" fillId="12" borderId="29" xfId="0" applyFont="1" applyFill="1" applyBorder="1" applyAlignment="1">
      <alignment horizontal="center" vertical="center" wrapText="1"/>
    </xf>
    <xf numFmtId="0" fontId="20" fillId="6" borderId="36" xfId="0" applyFont="1" applyFill="1" applyBorder="1" applyAlignment="1" applyProtection="1">
      <alignment horizontal="center" vertical="center" wrapText="1"/>
      <protection hidden="1"/>
    </xf>
    <xf numFmtId="0" fontId="20" fillId="6" borderId="14" xfId="0" applyFont="1" applyFill="1" applyBorder="1" applyAlignment="1" applyProtection="1">
      <alignment horizontal="center" vertical="center" wrapText="1"/>
      <protection hidden="1"/>
    </xf>
    <xf numFmtId="0" fontId="20" fillId="6" borderId="31" xfId="0" applyFont="1" applyFill="1" applyBorder="1" applyAlignment="1" applyProtection="1">
      <alignment horizontal="center" vertical="center" wrapText="1"/>
      <protection hidden="1"/>
    </xf>
    <xf numFmtId="0" fontId="20" fillId="2" borderId="33"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20" xfId="0" applyFont="1" applyFill="1" applyBorder="1" applyAlignment="1" applyProtection="1">
      <alignment horizontal="center" vertical="center"/>
      <protection hidden="1"/>
    </xf>
    <xf numFmtId="0" fontId="37" fillId="2" borderId="18" xfId="0" applyFont="1" applyFill="1" applyBorder="1" applyAlignment="1" applyProtection="1">
      <alignment horizontal="center" vertical="center"/>
      <protection hidden="1"/>
    </xf>
    <xf numFmtId="0" fontId="37" fillId="2" borderId="19" xfId="0" applyFont="1" applyFill="1" applyBorder="1" applyAlignment="1" applyProtection="1">
      <alignment horizontal="center" vertical="center"/>
      <protection hidden="1"/>
    </xf>
    <xf numFmtId="0" fontId="58" fillId="2" borderId="33" xfId="0" applyFont="1" applyFill="1" applyBorder="1" applyAlignment="1" applyProtection="1">
      <alignment horizontal="left" vertical="center"/>
      <protection locked="0" hidden="1"/>
    </xf>
    <xf numFmtId="8" fontId="55" fillId="6" borderId="8" xfId="0" applyNumberFormat="1" applyFont="1" applyFill="1" applyBorder="1" applyAlignment="1">
      <alignment horizontal="center" vertical="center"/>
    </xf>
    <xf numFmtId="8" fontId="55" fillId="6" borderId="7" xfId="0" applyNumberFormat="1" applyFont="1" applyFill="1" applyBorder="1" applyAlignment="1">
      <alignment horizontal="center" vertical="center"/>
    </xf>
    <xf numFmtId="0" fontId="45" fillId="6" borderId="8" xfId="0" applyFont="1" applyFill="1" applyBorder="1" applyAlignment="1">
      <alignment horizontal="left" vertical="center"/>
    </xf>
    <xf numFmtId="0" fontId="45" fillId="6" borderId="6" xfId="0" applyFont="1" applyFill="1" applyBorder="1" applyAlignment="1">
      <alignment horizontal="left"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right" vertical="center"/>
    </xf>
    <xf numFmtId="0" fontId="9" fillId="6" borderId="7" xfId="0" applyFont="1" applyFill="1" applyBorder="1" applyAlignment="1">
      <alignment horizontal="right" vertical="center"/>
    </xf>
    <xf numFmtId="164" fontId="43" fillId="6" borderId="1" xfId="0" applyNumberFormat="1" applyFont="1" applyFill="1" applyBorder="1" applyAlignment="1" applyProtection="1">
      <alignment horizontal="center" vertical="center"/>
      <protection hidden="1"/>
    </xf>
    <xf numFmtId="164" fontId="43" fillId="6" borderId="2" xfId="0" applyNumberFormat="1" applyFont="1" applyFill="1" applyBorder="1" applyAlignment="1" applyProtection="1">
      <alignment horizontal="center" vertical="center"/>
      <protection hidden="1"/>
    </xf>
    <xf numFmtId="0" fontId="76" fillId="12" borderId="1" xfId="0" applyFont="1" applyFill="1" applyBorder="1" applyAlignment="1" applyProtection="1">
      <alignment horizontal="left" vertical="center" wrapText="1"/>
      <protection hidden="1"/>
    </xf>
    <xf numFmtId="0" fontId="76" fillId="12" borderId="3" xfId="0" applyFont="1" applyFill="1" applyBorder="1" applyAlignment="1" applyProtection="1">
      <alignment horizontal="left" vertical="center" wrapText="1"/>
      <protection hidden="1"/>
    </xf>
    <xf numFmtId="0" fontId="76" fillId="12" borderId="2" xfId="0" applyFont="1" applyFill="1" applyBorder="1" applyAlignment="1" applyProtection="1">
      <alignment horizontal="left" vertical="center" wrapText="1"/>
      <protection hidden="1"/>
    </xf>
    <xf numFmtId="0" fontId="74" fillId="14" borderId="25"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80" fillId="12" borderId="25" xfId="0" applyFont="1" applyFill="1" applyBorder="1" applyAlignment="1">
      <alignment horizontal="center" vertical="center" wrapText="1"/>
    </xf>
    <xf numFmtId="0" fontId="80" fillId="12" borderId="21" xfId="0" applyFont="1" applyFill="1" applyBorder="1" applyAlignment="1">
      <alignment horizontal="center" vertical="center" wrapText="1"/>
    </xf>
    <xf numFmtId="0" fontId="80" fillId="12" borderId="22" xfId="0" applyFont="1" applyFill="1" applyBorder="1" applyAlignment="1">
      <alignment horizontal="center" vertical="center" wrapText="1"/>
    </xf>
    <xf numFmtId="0" fontId="80" fillId="12" borderId="5" xfId="0" applyFont="1" applyFill="1" applyBorder="1" applyAlignment="1">
      <alignment horizontal="center" vertical="center"/>
    </xf>
    <xf numFmtId="0" fontId="25" fillId="5" borderId="5" xfId="0" applyFont="1" applyFill="1" applyBorder="1" applyAlignment="1" applyProtection="1">
      <alignment horizontal="center" vertical="center"/>
      <protection locked="0"/>
    </xf>
    <xf numFmtId="0" fontId="25" fillId="3" borderId="1"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53" xfId="0" applyFont="1" applyFill="1" applyBorder="1" applyAlignment="1">
      <alignment horizontal="left" vertical="center"/>
    </xf>
    <xf numFmtId="0" fontId="25" fillId="3" borderId="14" xfId="0" applyFont="1" applyFill="1" applyBorder="1" applyAlignment="1">
      <alignment horizontal="left" vertical="center"/>
    </xf>
    <xf numFmtId="0" fontId="25" fillId="3" borderId="31" xfId="0" applyFont="1" applyFill="1" applyBorder="1" applyAlignment="1">
      <alignment horizontal="left" vertical="center"/>
    </xf>
    <xf numFmtId="10" fontId="25" fillId="5" borderId="15" xfId="0" applyNumberFormat="1" applyFont="1" applyFill="1" applyBorder="1" applyAlignment="1" applyProtection="1">
      <alignment horizontal="center" vertical="center"/>
      <protection locked="0"/>
    </xf>
    <xf numFmtId="10" fontId="25" fillId="5" borderId="5" xfId="0" applyNumberFormat="1" applyFont="1" applyFill="1" applyBorder="1" applyAlignment="1" applyProtection="1">
      <alignment horizontal="center" vertical="center"/>
      <protection locked="0"/>
    </xf>
    <xf numFmtId="0" fontId="71" fillId="6" borderId="16" xfId="0" applyFont="1" applyFill="1" applyBorder="1" applyAlignment="1" applyProtection="1">
      <alignment horizontal="center" vertical="center"/>
      <protection locked="0"/>
    </xf>
    <xf numFmtId="0" fontId="76" fillId="14" borderId="1" xfId="0" applyFont="1" applyFill="1" applyBorder="1" applyAlignment="1">
      <alignment horizontal="center" vertical="center"/>
    </xf>
    <xf numFmtId="0" fontId="76" fillId="14" borderId="3" xfId="0" applyFont="1" applyFill="1" applyBorder="1" applyAlignment="1">
      <alignment horizontal="center" vertical="center"/>
    </xf>
    <xf numFmtId="0" fontId="76" fillId="14" borderId="2" xfId="0" applyFont="1" applyFill="1" applyBorder="1" applyAlignment="1">
      <alignment horizontal="center" vertical="center"/>
    </xf>
    <xf numFmtId="164" fontId="32" fillId="0" borderId="44" xfId="0" applyNumberFormat="1" applyFont="1" applyBorder="1" applyAlignment="1" applyProtection="1">
      <alignment horizontal="left" vertical="center" wrapText="1"/>
      <protection hidden="1"/>
    </xf>
    <xf numFmtId="164" fontId="32" fillId="0" borderId="3" xfId="0" applyNumberFormat="1" applyFont="1" applyBorder="1" applyAlignment="1" applyProtection="1">
      <alignment horizontal="left" vertical="center" wrapText="1"/>
      <protection hidden="1"/>
    </xf>
    <xf numFmtId="164" fontId="32" fillId="0" borderId="2" xfId="0" applyNumberFormat="1" applyFont="1" applyBorder="1" applyAlignment="1" applyProtection="1">
      <alignment horizontal="left" vertical="center" wrapText="1"/>
      <protection hidden="1"/>
    </xf>
    <xf numFmtId="0" fontId="41" fillId="2" borderId="30" xfId="0" applyFont="1" applyFill="1" applyBorder="1" applyAlignment="1" applyProtection="1">
      <alignment horizontal="center" vertical="center" wrapText="1"/>
      <protection hidden="1"/>
    </xf>
    <xf numFmtId="0" fontId="41" fillId="2" borderId="14" xfId="0" applyFont="1" applyFill="1" applyBorder="1" applyAlignment="1" applyProtection="1">
      <alignment horizontal="center" vertical="center" wrapText="1"/>
      <protection hidden="1"/>
    </xf>
    <xf numFmtId="0" fontId="41" fillId="2" borderId="54" xfId="0" applyFont="1" applyFill="1" applyBorder="1" applyAlignment="1" applyProtection="1">
      <alignment horizontal="center" vertical="center" wrapText="1"/>
      <protection hidden="1"/>
    </xf>
    <xf numFmtId="164" fontId="20" fillId="4" borderId="52" xfId="0" applyNumberFormat="1" applyFont="1" applyFill="1" applyBorder="1" applyAlignment="1">
      <alignment horizontal="center" vertical="center"/>
    </xf>
    <xf numFmtId="164" fontId="20" fillId="4" borderId="51" xfId="0" applyNumberFormat="1" applyFont="1" applyFill="1" applyBorder="1" applyAlignment="1">
      <alignment horizontal="center" vertical="center"/>
    </xf>
    <xf numFmtId="0" fontId="79" fillId="14" borderId="1" xfId="0" applyFont="1" applyFill="1" applyBorder="1" applyAlignment="1" applyProtection="1">
      <alignment horizontal="center" vertical="center"/>
      <protection locked="0"/>
    </xf>
    <xf numFmtId="0" fontId="79" fillId="14" borderId="3" xfId="0" applyFont="1" applyFill="1" applyBorder="1" applyAlignment="1" applyProtection="1">
      <alignment horizontal="center" vertical="center"/>
      <protection locked="0"/>
    </xf>
    <xf numFmtId="0" fontId="79" fillId="14" borderId="2" xfId="0" applyFont="1" applyFill="1" applyBorder="1" applyAlignment="1" applyProtection="1">
      <alignment horizontal="center" vertical="center"/>
      <protection locked="0"/>
    </xf>
    <xf numFmtId="0" fontId="14" fillId="6" borderId="44" xfId="0" applyFont="1" applyFill="1" applyBorder="1" applyAlignment="1" applyProtection="1">
      <alignment horizontal="left" vertical="center"/>
      <protection hidden="1"/>
    </xf>
    <xf numFmtId="0" fontId="14" fillId="6" borderId="3" xfId="0" applyFont="1" applyFill="1" applyBorder="1" applyAlignment="1" applyProtection="1">
      <alignment horizontal="left" vertical="center"/>
      <protection hidden="1"/>
    </xf>
    <xf numFmtId="0" fontId="14" fillId="6" borderId="2" xfId="0" applyFont="1" applyFill="1" applyBorder="1" applyAlignment="1" applyProtection="1">
      <alignment horizontal="left" vertical="center"/>
      <protection hidden="1"/>
    </xf>
    <xf numFmtId="0" fontId="20" fillId="6" borderId="41" xfId="0" applyFont="1" applyFill="1" applyBorder="1" applyAlignment="1" applyProtection="1">
      <alignment horizontal="left" vertical="center"/>
      <protection hidden="1"/>
    </xf>
    <xf numFmtId="0" fontId="20" fillId="6" borderId="6" xfId="0" applyFont="1" applyFill="1" applyBorder="1" applyAlignment="1" applyProtection="1">
      <alignment horizontal="left" vertical="center"/>
      <protection hidden="1"/>
    </xf>
    <xf numFmtId="0" fontId="20" fillId="6" borderId="7" xfId="0" applyFont="1" applyFill="1" applyBorder="1" applyAlignment="1" applyProtection="1">
      <alignment horizontal="left" vertical="center"/>
      <protection hidden="1"/>
    </xf>
    <xf numFmtId="164" fontId="20" fillId="0" borderId="52" xfId="0" applyNumberFormat="1" applyFont="1" applyBorder="1" applyAlignment="1">
      <alignment horizontal="center" vertical="center"/>
    </xf>
    <xf numFmtId="164" fontId="20" fillId="0" borderId="51" xfId="0" applyNumberFormat="1" applyFont="1" applyBorder="1" applyAlignment="1">
      <alignment horizontal="center" vertical="center"/>
    </xf>
    <xf numFmtId="164" fontId="37" fillId="5" borderId="53" xfId="0" applyNumberFormat="1" applyFont="1" applyFill="1" applyBorder="1" applyAlignment="1" applyProtection="1">
      <alignment horizontal="center" vertical="center"/>
      <protection locked="0" hidden="1"/>
    </xf>
    <xf numFmtId="164" fontId="37" fillId="5" borderId="31" xfId="0" applyNumberFormat="1" applyFont="1" applyFill="1" applyBorder="1" applyAlignment="1" applyProtection="1">
      <alignment horizontal="center" vertical="center"/>
      <protection locked="0" hidden="1"/>
    </xf>
    <xf numFmtId="164" fontId="37" fillId="5" borderId="54" xfId="0" applyNumberFormat="1" applyFont="1" applyFill="1" applyBorder="1" applyAlignment="1" applyProtection="1">
      <alignment horizontal="center" vertical="center"/>
      <protection locked="0" hidden="1"/>
    </xf>
    <xf numFmtId="0" fontId="58" fillId="2" borderId="20" xfId="0" applyFont="1" applyFill="1" applyBorder="1" applyAlignment="1" applyProtection="1">
      <alignment horizontal="left" vertical="center"/>
      <protection locked="0" hidden="1"/>
    </xf>
    <xf numFmtId="0" fontId="37" fillId="2" borderId="32" xfId="0" applyFont="1" applyFill="1" applyBorder="1" applyAlignment="1" applyProtection="1">
      <alignment horizontal="center" vertical="center"/>
      <protection hidden="1"/>
    </xf>
    <xf numFmtId="0" fontId="37" fillId="2" borderId="35" xfId="0" applyFont="1" applyFill="1" applyBorder="1" applyAlignment="1" applyProtection="1">
      <alignment horizontal="center" vertical="center"/>
      <protection hidden="1"/>
    </xf>
    <xf numFmtId="0" fontId="37" fillId="2" borderId="5" xfId="0" applyFont="1" applyFill="1" applyBorder="1" applyAlignment="1" applyProtection="1">
      <alignment horizontal="center" vertical="center"/>
      <protection hidden="1"/>
    </xf>
    <xf numFmtId="0" fontId="37" fillId="2" borderId="36" xfId="0" applyFont="1" applyFill="1" applyBorder="1" applyAlignment="1" applyProtection="1">
      <alignment horizontal="center" vertical="center"/>
      <protection hidden="1"/>
    </xf>
    <xf numFmtId="0" fontId="37" fillId="2" borderId="20" xfId="0" applyFont="1" applyFill="1" applyBorder="1" applyAlignment="1" applyProtection="1">
      <alignment horizontal="center" vertical="center"/>
      <protection hidden="1"/>
    </xf>
    <xf numFmtId="0" fontId="9" fillId="6" borderId="1" xfId="0" applyFont="1" applyFill="1" applyBorder="1" applyAlignment="1">
      <alignment horizontal="right" vertical="center"/>
    </xf>
    <xf numFmtId="0" fontId="9" fillId="6" borderId="3" xfId="0" applyFont="1" applyFill="1" applyBorder="1" applyAlignment="1">
      <alignment horizontal="right" vertical="center"/>
    </xf>
    <xf numFmtId="0" fontId="80" fillId="12" borderId="28" xfId="0" applyFont="1" applyFill="1" applyBorder="1" applyAlignment="1">
      <alignment horizontal="center" vertical="center" wrapText="1"/>
    </xf>
    <xf numFmtId="0" fontId="58" fillId="2" borderId="5" xfId="0" applyFont="1" applyFill="1" applyBorder="1" applyAlignment="1" applyProtection="1">
      <alignment horizontal="left" vertical="center"/>
      <protection locked="0" hidden="1"/>
    </xf>
    <xf numFmtId="0" fontId="37" fillId="6" borderId="16" xfId="0" applyFont="1" applyFill="1" applyBorder="1" applyAlignment="1">
      <alignment horizontal="right" vertical="center"/>
    </xf>
    <xf numFmtId="0" fontId="12" fillId="0" borderId="0" xfId="0" applyFont="1" applyAlignment="1">
      <alignment horizontal="center" vertical="center"/>
    </xf>
    <xf numFmtId="0" fontId="32" fillId="0" borderId="35" xfId="0" applyFont="1" applyBorder="1" applyAlignment="1" applyProtection="1">
      <alignment horizontal="left" vertical="center"/>
      <protection hidden="1"/>
    </xf>
    <xf numFmtId="0" fontId="32" fillId="0" borderId="5" xfId="0" applyFont="1" applyBorder="1" applyAlignment="1" applyProtection="1">
      <alignment horizontal="left" vertical="center"/>
      <protection hidden="1"/>
    </xf>
    <xf numFmtId="164" fontId="14" fillId="0" borderId="18" xfId="0" applyNumberFormat="1" applyFont="1" applyBorder="1" applyAlignment="1">
      <alignment horizontal="center" vertical="center"/>
    </xf>
    <xf numFmtId="164" fontId="30" fillId="0" borderId="35" xfId="0" applyNumberFormat="1" applyFont="1" applyBorder="1" applyAlignment="1" applyProtection="1">
      <alignment horizontal="left" vertical="center" wrapText="1"/>
      <protection hidden="1"/>
    </xf>
    <xf numFmtId="164" fontId="30" fillId="0" borderId="5" xfId="0" applyNumberFormat="1" applyFont="1" applyBorder="1" applyAlignment="1" applyProtection="1">
      <alignment horizontal="left" vertical="center" wrapText="1"/>
      <protection hidden="1"/>
    </xf>
    <xf numFmtId="164" fontId="14" fillId="0" borderId="52" xfId="0" applyNumberFormat="1" applyFont="1" applyBorder="1" applyAlignment="1">
      <alignment horizontal="center" vertical="center"/>
    </xf>
    <xf numFmtId="164" fontId="14" fillId="0" borderId="51" xfId="0" applyNumberFormat="1" applyFont="1" applyBorder="1" applyAlignment="1">
      <alignment horizontal="center" vertical="center"/>
    </xf>
    <xf numFmtId="0" fontId="2" fillId="0" borderId="24" xfId="0" applyFont="1" applyBorder="1" applyAlignment="1">
      <alignment horizontal="center"/>
    </xf>
    <xf numFmtId="0" fontId="2" fillId="0" borderId="0" xfId="0" applyFont="1" applyAlignment="1">
      <alignment horizontal="center"/>
    </xf>
    <xf numFmtId="0" fontId="2" fillId="0" borderId="23" xfId="0" applyFont="1" applyBorder="1" applyAlignment="1">
      <alignment horizontal="center"/>
    </xf>
    <xf numFmtId="0" fontId="20" fillId="6" borderId="44"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wrapText="1"/>
      <protection hidden="1"/>
    </xf>
    <xf numFmtId="0" fontId="20" fillId="6" borderId="2" xfId="0" applyFont="1" applyFill="1" applyBorder="1" applyAlignment="1" applyProtection="1">
      <alignment horizontal="center" vertical="center" wrapText="1"/>
      <protection hidden="1"/>
    </xf>
    <xf numFmtId="0" fontId="14" fillId="6" borderId="35" xfId="0" applyFont="1" applyFill="1" applyBorder="1" applyAlignment="1" applyProtection="1">
      <alignment horizontal="left" vertical="center"/>
      <protection hidden="1"/>
    </xf>
    <xf numFmtId="0" fontId="14" fillId="6" borderId="5" xfId="0" applyFont="1" applyFill="1" applyBorder="1" applyAlignment="1" applyProtection="1">
      <alignment horizontal="left" vertical="center"/>
      <protection hidden="1"/>
    </xf>
    <xf numFmtId="0" fontId="15" fillId="6" borderId="35" xfId="0" applyFont="1" applyFill="1" applyBorder="1" applyAlignment="1" applyProtection="1">
      <alignment horizontal="left" vertical="center"/>
      <protection hidden="1"/>
    </xf>
    <xf numFmtId="0" fontId="15" fillId="6" borderId="5" xfId="0" applyFont="1" applyFill="1" applyBorder="1" applyAlignment="1" applyProtection="1">
      <alignment horizontal="left" vertical="center"/>
      <protection hidden="1"/>
    </xf>
    <xf numFmtId="0" fontId="14" fillId="6" borderId="35" xfId="0" applyFont="1" applyFill="1" applyBorder="1" applyAlignment="1" applyProtection="1">
      <alignment horizontal="left" vertical="center" wrapText="1"/>
      <protection hidden="1"/>
    </xf>
    <xf numFmtId="0" fontId="14" fillId="6" borderId="5" xfId="0" applyFont="1" applyFill="1" applyBorder="1" applyAlignment="1" applyProtection="1">
      <alignment horizontal="left" vertical="center" wrapText="1"/>
      <protection hidden="1"/>
    </xf>
    <xf numFmtId="0" fontId="20" fillId="6" borderId="30" xfId="0" applyFont="1" applyFill="1" applyBorder="1" applyAlignment="1" applyProtection="1">
      <alignment horizontal="center" vertical="center" wrapText="1"/>
      <protection hidden="1"/>
    </xf>
    <xf numFmtId="0" fontId="33" fillId="0" borderId="35" xfId="0" applyFont="1" applyBorder="1" applyAlignment="1" applyProtection="1">
      <alignment horizontal="left" vertical="center"/>
      <protection hidden="1"/>
    </xf>
    <xf numFmtId="0" fontId="33" fillId="0" borderId="5" xfId="0" applyFont="1" applyBorder="1" applyAlignment="1" applyProtection="1">
      <alignment horizontal="left" vertical="center"/>
      <protection hidden="1"/>
    </xf>
    <xf numFmtId="0" fontId="83" fillId="12" borderId="35" xfId="0" applyFont="1" applyFill="1" applyBorder="1" applyAlignment="1">
      <alignment horizontal="center" vertical="center" wrapText="1"/>
    </xf>
    <xf numFmtId="0" fontId="83" fillId="12" borderId="5" xfId="0" applyFont="1" applyFill="1" applyBorder="1" applyAlignment="1">
      <alignment horizontal="center" vertical="center" wrapText="1"/>
    </xf>
    <xf numFmtId="0" fontId="83" fillId="12" borderId="18" xfId="0" applyFont="1" applyFill="1" applyBorder="1" applyAlignment="1">
      <alignment horizontal="center" vertical="center" wrapText="1"/>
    </xf>
    <xf numFmtId="0" fontId="9" fillId="6" borderId="1" xfId="0" applyFont="1" applyFill="1" applyBorder="1" applyAlignment="1">
      <alignment horizontal="left" vertical="center"/>
    </xf>
    <xf numFmtId="0" fontId="9" fillId="6" borderId="3" xfId="0" applyFont="1" applyFill="1" applyBorder="1" applyAlignment="1">
      <alignment horizontal="left" vertical="center"/>
    </xf>
    <xf numFmtId="0" fontId="9" fillId="6" borderId="2" xfId="0" applyFont="1" applyFill="1" applyBorder="1" applyAlignment="1">
      <alignment horizontal="left" vertical="center"/>
    </xf>
    <xf numFmtId="0" fontId="43" fillId="10" borderId="5" xfId="0" applyFont="1" applyFill="1" applyBorder="1" applyAlignment="1">
      <alignment horizontal="center" vertical="center"/>
    </xf>
    <xf numFmtId="0" fontId="15" fillId="10" borderId="5" xfId="0" applyFont="1" applyFill="1" applyBorder="1" applyAlignment="1">
      <alignment horizontal="left" vertical="center" wrapText="1"/>
    </xf>
    <xf numFmtId="0" fontId="29" fillId="2" borderId="5" xfId="0" applyFont="1" applyFill="1" applyBorder="1" applyAlignment="1">
      <alignment horizontal="center" vertical="center" wrapText="1"/>
    </xf>
    <xf numFmtId="0" fontId="29" fillId="2" borderId="1" xfId="0" applyFont="1" applyFill="1" applyBorder="1" applyAlignment="1">
      <alignment horizontal="center" vertical="center" wrapText="1"/>
    </xf>
    <xf numFmtId="164" fontId="26" fillId="2" borderId="55" xfId="0" applyNumberFormat="1" applyFont="1" applyFill="1" applyBorder="1" applyAlignment="1">
      <alignment horizontal="center" vertical="center"/>
    </xf>
    <xf numFmtId="164" fontId="26" fillId="2" borderId="56" xfId="0" applyNumberFormat="1" applyFont="1" applyFill="1" applyBorder="1" applyAlignment="1">
      <alignment horizontal="center" vertical="center"/>
    </xf>
    <xf numFmtId="0" fontId="53" fillId="0" borderId="5" xfId="0" applyFont="1" applyBorder="1" applyAlignment="1">
      <alignment horizontal="left" vertical="center"/>
    </xf>
    <xf numFmtId="0" fontId="53" fillId="4" borderId="5" xfId="0" applyFont="1" applyFill="1" applyBorder="1" applyAlignment="1">
      <alignment horizontal="left" vertical="center"/>
    </xf>
    <xf numFmtId="0" fontId="31" fillId="4" borderId="5" xfId="0" applyFont="1" applyFill="1" applyBorder="1" applyAlignment="1" applyProtection="1">
      <alignment horizontal="center" vertical="center"/>
      <protection hidden="1"/>
    </xf>
    <xf numFmtId="0" fontId="27" fillId="0" borderId="5" xfId="0" applyFont="1" applyBorder="1" applyAlignment="1">
      <alignment horizontal="center"/>
    </xf>
    <xf numFmtId="0" fontId="49" fillId="10" borderId="5" xfId="0" applyFont="1" applyFill="1" applyBorder="1" applyAlignment="1">
      <alignment horizontal="left" vertical="center" wrapText="1"/>
    </xf>
    <xf numFmtId="0" fontId="18" fillId="10" borderId="5" xfId="0" applyFont="1" applyFill="1" applyBorder="1" applyAlignment="1">
      <alignment horizontal="center" vertical="center" wrapText="1"/>
    </xf>
    <xf numFmtId="0" fontId="55" fillId="6"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10" fontId="26" fillId="6" borderId="5" xfId="0" applyNumberFormat="1" applyFont="1" applyFill="1" applyBorder="1" applyAlignment="1">
      <alignment horizontal="center" vertical="center"/>
    </xf>
    <xf numFmtId="0" fontId="48" fillId="6" borderId="5" xfId="0" applyFont="1" applyFill="1" applyBorder="1" applyAlignment="1" applyProtection="1">
      <alignment horizontal="left" vertical="center"/>
      <protection hidden="1"/>
    </xf>
    <xf numFmtId="0" fontId="88" fillId="14" borderId="25" xfId="0" applyFont="1" applyFill="1" applyBorder="1" applyAlignment="1">
      <alignment horizontal="center" vertical="center" wrapText="1"/>
    </xf>
    <xf numFmtId="0" fontId="46" fillId="14" borderId="21" xfId="0" applyFont="1" applyFill="1" applyBorder="1" applyAlignment="1">
      <alignment horizontal="center" vertical="center" wrapText="1"/>
    </xf>
    <xf numFmtId="0" fontId="46" fillId="14" borderId="21" xfId="0" applyFont="1" applyFill="1" applyBorder="1" applyAlignment="1">
      <alignment horizontal="center" vertical="center"/>
    </xf>
    <xf numFmtId="0" fontId="46" fillId="14" borderId="22" xfId="0" applyFont="1" applyFill="1" applyBorder="1" applyAlignment="1">
      <alignment horizontal="center" vertical="center"/>
    </xf>
    <xf numFmtId="0" fontId="46" fillId="14" borderId="24" xfId="0" applyFont="1" applyFill="1" applyBorder="1" applyAlignment="1">
      <alignment horizontal="center" vertical="center"/>
    </xf>
    <xf numFmtId="0" fontId="46" fillId="14" borderId="0" xfId="0" applyFont="1" applyFill="1" applyAlignment="1">
      <alignment horizontal="center" vertical="center"/>
    </xf>
    <xf numFmtId="0" fontId="46" fillId="14" borderId="23" xfId="0" applyFont="1" applyFill="1" applyBorder="1" applyAlignment="1">
      <alignment horizontal="center" vertical="center"/>
    </xf>
    <xf numFmtId="0" fontId="15" fillId="10" borderId="5" xfId="0" applyFont="1" applyFill="1" applyBorder="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 fontId="69" fillId="6" borderId="1" xfId="0" applyNumberFormat="1" applyFont="1" applyFill="1" applyBorder="1" applyAlignment="1">
      <alignment horizontal="center" vertical="center"/>
    </xf>
    <xf numFmtId="0" fontId="69" fillId="6" borderId="2" xfId="0" applyFont="1" applyFill="1" applyBorder="1" applyAlignment="1">
      <alignment horizontal="center" vertical="center"/>
    </xf>
    <xf numFmtId="0" fontId="43" fillId="0" borderId="3" xfId="0" applyFont="1" applyBorder="1" applyAlignment="1">
      <alignment horizontal="center" vertical="center"/>
    </xf>
    <xf numFmtId="0" fontId="27" fillId="0" borderId="0" xfId="0" applyFont="1" applyAlignment="1">
      <alignment horizontal="center" vertical="center" wrapText="1"/>
    </xf>
    <xf numFmtId="0" fontId="18" fillId="2" borderId="5" xfId="0" applyFont="1" applyFill="1" applyBorder="1" applyAlignment="1">
      <alignment horizontal="left" vertical="center"/>
    </xf>
    <xf numFmtId="0" fontId="15" fillId="0" borderId="5" xfId="0" applyFont="1" applyBorder="1" applyAlignment="1">
      <alignment horizontal="center"/>
    </xf>
    <xf numFmtId="0" fontId="54" fillId="4" borderId="5" xfId="0" applyFont="1" applyFill="1" applyBorder="1" applyAlignment="1">
      <alignment horizontal="left" vertical="center"/>
    </xf>
    <xf numFmtId="0" fontId="43" fillId="6" borderId="3"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53" fillId="4" borderId="1" xfId="0" applyFont="1" applyFill="1" applyBorder="1" applyAlignment="1">
      <alignment horizontal="left" vertical="center" wrapText="1"/>
    </xf>
    <xf numFmtId="0" fontId="53" fillId="4"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43" fillId="3" borderId="5" xfId="0" applyFont="1" applyFill="1" applyBorder="1" applyAlignment="1" applyProtection="1">
      <alignment horizontal="center" vertical="center"/>
      <protection locked="0"/>
    </xf>
    <xf numFmtId="0" fontId="43" fillId="5" borderId="5" xfId="0" applyFont="1" applyFill="1" applyBorder="1" applyAlignment="1">
      <alignment horizontal="center" vertical="center"/>
    </xf>
    <xf numFmtId="0" fontId="82" fillId="12" borderId="1" xfId="0" applyFont="1" applyFill="1" applyBorder="1" applyAlignment="1">
      <alignment horizontal="center" vertical="center" wrapText="1"/>
    </xf>
    <xf numFmtId="0" fontId="82" fillId="12" borderId="3" xfId="0" applyFont="1" applyFill="1" applyBorder="1" applyAlignment="1">
      <alignment horizontal="center" vertical="center" wrapText="1"/>
    </xf>
    <xf numFmtId="0" fontId="82" fillId="12" borderId="2"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8" fillId="2" borderId="5" xfId="0" applyFont="1" applyFill="1" applyBorder="1" applyAlignment="1">
      <alignment horizontal="center" vertical="center" wrapText="1"/>
    </xf>
    <xf numFmtId="0" fontId="76" fillId="12" borderId="5" xfId="0" applyFont="1" applyFill="1" applyBorder="1" applyAlignment="1">
      <alignment horizontal="center" vertical="center" wrapText="1"/>
    </xf>
    <xf numFmtId="164" fontId="9" fillId="4" borderId="5" xfId="0" applyNumberFormat="1" applyFont="1" applyFill="1" applyBorder="1" applyAlignment="1">
      <alignment horizontal="center" vertical="center"/>
    </xf>
    <xf numFmtId="0" fontId="53" fillId="4" borderId="1"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9" fillId="14" borderId="60" xfId="0" applyFont="1" applyFill="1" applyBorder="1" applyAlignment="1">
      <alignment horizontal="center" vertical="center" wrapText="1"/>
    </xf>
    <xf numFmtId="0" fontId="63" fillId="14" borderId="59" xfId="0" applyFont="1" applyFill="1" applyBorder="1" applyAlignment="1">
      <alignment horizontal="center" vertical="center" wrapText="1"/>
    </xf>
    <xf numFmtId="0" fontId="63" fillId="14" borderId="58" xfId="0" applyFont="1" applyFill="1" applyBorder="1" applyAlignment="1">
      <alignment horizontal="center" vertical="center" wrapText="1"/>
    </xf>
    <xf numFmtId="0" fontId="63" fillId="14" borderId="57" xfId="0" applyFont="1" applyFill="1" applyBorder="1" applyAlignment="1">
      <alignment horizontal="center" vertical="center" wrapText="1"/>
    </xf>
    <xf numFmtId="0" fontId="93" fillId="14" borderId="44" xfId="0" applyFont="1" applyFill="1" applyBorder="1" applyAlignment="1">
      <alignment horizontal="left" vertical="center" wrapText="1"/>
    </xf>
    <xf numFmtId="0" fontId="93" fillId="14" borderId="3" xfId="0" applyFont="1" applyFill="1" applyBorder="1" applyAlignment="1">
      <alignment horizontal="left" vertical="center" wrapText="1"/>
    </xf>
    <xf numFmtId="0" fontId="93" fillId="14" borderId="2" xfId="0" applyFont="1" applyFill="1" applyBorder="1" applyAlignment="1">
      <alignment horizontal="left" vertical="center" wrapText="1"/>
    </xf>
    <xf numFmtId="0" fontId="92" fillId="14" borderId="44" xfId="0" applyFont="1" applyFill="1" applyBorder="1" applyAlignment="1">
      <alignment horizontal="left" vertical="center" wrapText="1"/>
    </xf>
    <xf numFmtId="0" fontId="92" fillId="14" borderId="3" xfId="0" applyFont="1" applyFill="1" applyBorder="1" applyAlignment="1">
      <alignment horizontal="left" vertical="center" wrapText="1"/>
    </xf>
    <xf numFmtId="0" fontId="92" fillId="14" borderId="2" xfId="0" applyFont="1" applyFill="1" applyBorder="1" applyAlignment="1">
      <alignment horizontal="left" vertical="center" wrapText="1"/>
    </xf>
    <xf numFmtId="0" fontId="90" fillId="14" borderId="5" xfId="0" applyFont="1" applyFill="1" applyBorder="1" applyAlignment="1">
      <alignment horizontal="left" vertical="center" wrapText="1"/>
    </xf>
    <xf numFmtId="0" fontId="62" fillId="14" borderId="5" xfId="0" applyFont="1" applyFill="1" applyBorder="1" applyAlignment="1">
      <alignment horizontal="left" vertical="center" wrapText="1"/>
    </xf>
    <xf numFmtId="0" fontId="27" fillId="6" borderId="5" xfId="0" applyFont="1" applyFill="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91" fillId="12" borderId="1" xfId="0" applyFont="1" applyFill="1" applyBorder="1" applyAlignment="1">
      <alignment horizontal="center" vertical="center"/>
    </xf>
    <xf numFmtId="0" fontId="91" fillId="12" borderId="2" xfId="0" applyFont="1" applyFill="1" applyBorder="1" applyAlignment="1">
      <alignment horizontal="center" vertical="center"/>
    </xf>
    <xf numFmtId="20" fontId="27" fillId="0" borderId="1" xfId="0" applyNumberFormat="1" applyFont="1" applyBorder="1" applyAlignment="1" applyProtection="1">
      <alignment horizontal="center" vertical="center" wrapText="1"/>
      <protection locked="0"/>
    </xf>
    <xf numFmtId="20" fontId="27" fillId="0" borderId="2" xfId="0" applyNumberFormat="1"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55" fillId="0" borderId="5" xfId="0" applyFont="1" applyBorder="1" applyAlignment="1">
      <alignment horizontal="center" vertical="center"/>
    </xf>
    <xf numFmtId="0" fontId="10" fillId="2" borderId="5" xfId="0" applyFont="1" applyFill="1" applyBorder="1" applyAlignment="1">
      <alignment horizontal="center" vertical="center"/>
    </xf>
    <xf numFmtId="0" fontId="2" fillId="2" borderId="5" xfId="0" applyFont="1" applyFill="1" applyBorder="1" applyAlignment="1" applyProtection="1">
      <alignment horizontal="left" vertical="center"/>
      <protection locked="0"/>
    </xf>
    <xf numFmtId="0" fontId="14" fillId="2" borderId="1"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protection hidden="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66" fillId="2" borderId="5"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61" fillId="6" borderId="1" xfId="0" applyFont="1" applyFill="1" applyBorder="1" applyAlignment="1">
      <alignment horizontal="center" vertical="center"/>
    </xf>
    <xf numFmtId="0" fontId="61" fillId="6" borderId="2" xfId="0" applyFont="1" applyFill="1" applyBorder="1" applyAlignment="1">
      <alignment horizontal="center" vertical="center"/>
    </xf>
    <xf numFmtId="164" fontId="45" fillId="4" borderId="15" xfId="0" applyNumberFormat="1" applyFont="1" applyFill="1" applyBorder="1" applyAlignment="1">
      <alignment horizontal="center" vertical="center" wrapText="1"/>
    </xf>
    <xf numFmtId="164" fontId="45" fillId="4" borderId="17" xfId="0" applyNumberFormat="1" applyFont="1" applyFill="1" applyBorder="1" applyAlignment="1">
      <alignment horizontal="center" vertical="center" wrapText="1"/>
    </xf>
    <xf numFmtId="164" fontId="45" fillId="4" borderId="16" xfId="0" applyNumberFormat="1" applyFont="1" applyFill="1" applyBorder="1" applyAlignment="1">
      <alignment horizontal="center" vertical="center" wrapText="1"/>
    </xf>
    <xf numFmtId="0" fontId="48" fillId="6" borderId="8" xfId="0" applyFont="1" applyFill="1" applyBorder="1" applyAlignment="1">
      <alignment horizontal="center" vertical="center"/>
    </xf>
    <xf numFmtId="0" fontId="48" fillId="6" borderId="6" xfId="0" applyFont="1" applyFill="1" applyBorder="1" applyAlignment="1">
      <alignment horizontal="center" vertical="center"/>
    </xf>
    <xf numFmtId="0" fontId="48" fillId="6" borderId="7" xfId="0" applyFont="1" applyFill="1" applyBorder="1" applyAlignment="1">
      <alignment horizontal="center" vertical="center"/>
    </xf>
    <xf numFmtId="0" fontId="48" fillId="6" borderId="11"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12" xfId="0" applyFont="1" applyFill="1" applyBorder="1" applyAlignment="1">
      <alignment horizontal="center" vertical="center"/>
    </xf>
    <xf numFmtId="7" fontId="8" fillId="6" borderId="15" xfId="0" applyNumberFormat="1" applyFont="1" applyFill="1" applyBorder="1" applyAlignment="1">
      <alignment horizontal="center" vertical="center"/>
    </xf>
    <xf numFmtId="7" fontId="8" fillId="6" borderId="16" xfId="0" applyNumberFormat="1" applyFont="1" applyFill="1" applyBorder="1" applyAlignment="1">
      <alignment horizontal="center" vertical="center"/>
    </xf>
    <xf numFmtId="0" fontId="55" fillId="0" borderId="8"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12" xfId="0" applyFont="1" applyBorder="1" applyAlignment="1">
      <alignment horizontal="center" vertical="center" wrapText="1"/>
    </xf>
    <xf numFmtId="0" fontId="97" fillId="14" borderId="5" xfId="0" applyFont="1" applyFill="1" applyBorder="1" applyAlignment="1" applyProtection="1">
      <alignment horizontal="center" vertical="center" wrapText="1"/>
      <protection locked="0"/>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164" fontId="0" fillId="0" borderId="42" xfId="0" applyNumberFormat="1" applyBorder="1" applyAlignment="1">
      <alignment horizontal="center" vertical="center"/>
    </xf>
    <xf numFmtId="0" fontId="98" fillId="9" borderId="8" xfId="0" applyFont="1" applyFill="1" applyBorder="1" applyAlignment="1">
      <alignment horizontal="center"/>
    </xf>
    <xf numFmtId="0" fontId="98" fillId="9" borderId="6" xfId="0" applyFont="1" applyFill="1" applyBorder="1" applyAlignment="1">
      <alignment horizontal="center"/>
    </xf>
    <xf numFmtId="0" fontId="98" fillId="9" borderId="7" xfId="0" applyFont="1" applyFill="1" applyBorder="1" applyAlignment="1">
      <alignment horizontal="center"/>
    </xf>
    <xf numFmtId="0" fontId="73" fillId="9" borderId="9" xfId="0" applyFont="1" applyFill="1" applyBorder="1" applyAlignment="1">
      <alignment horizontal="center" vertical="center"/>
    </xf>
    <xf numFmtId="0" fontId="73" fillId="9" borderId="0" xfId="0" applyFont="1" applyFill="1" applyAlignment="1">
      <alignment horizontal="center" vertical="center"/>
    </xf>
    <xf numFmtId="0" fontId="73" fillId="9" borderId="10" xfId="0" applyFont="1" applyFill="1" applyBorder="1" applyAlignment="1">
      <alignment horizontal="center" vertical="center"/>
    </xf>
    <xf numFmtId="0" fontId="73" fillId="9" borderId="11" xfId="0" applyFont="1" applyFill="1" applyBorder="1" applyAlignment="1">
      <alignment horizontal="center" vertical="center"/>
    </xf>
    <xf numFmtId="0" fontId="73" fillId="9" borderId="4" xfId="0" applyFont="1" applyFill="1" applyBorder="1" applyAlignment="1">
      <alignment horizontal="center" vertical="center"/>
    </xf>
    <xf numFmtId="0" fontId="73" fillId="9" borderId="12" xfId="0" applyFont="1" applyFill="1" applyBorder="1" applyAlignment="1">
      <alignment horizontal="center" vertical="center"/>
    </xf>
    <xf numFmtId="0" fontId="0" fillId="0" borderId="8"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5" fillId="0" borderId="12" xfId="0" applyFont="1" applyBorder="1" applyAlignment="1">
      <alignment horizontal="left"/>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13" borderId="17" xfId="0" applyFill="1" applyBorder="1" applyAlignment="1">
      <alignment horizontal="center" vertical="center"/>
    </xf>
    <xf numFmtId="0" fontId="0" fillId="13" borderId="16"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9" xfId="0" applyBorder="1" applyAlignment="1">
      <alignment horizontal="left"/>
    </xf>
    <xf numFmtId="0" fontId="0" fillId="0" borderId="0" xfId="0" applyAlignment="1">
      <alignment horizontal="left"/>
    </xf>
    <xf numFmtId="0" fontId="0" fillId="0" borderId="10" xfId="0" applyBorder="1" applyAlignment="1">
      <alignment horizontal="left"/>
    </xf>
    <xf numFmtId="164" fontId="0" fillId="0" borderId="8" xfId="0" applyNumberFormat="1" applyBorder="1" applyAlignment="1">
      <alignment horizontal="center" vertical="center"/>
    </xf>
    <xf numFmtId="164" fontId="0" fillId="0" borderId="4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29" xfId="0" applyNumberFormat="1" applyBorder="1" applyAlignment="1">
      <alignment horizontal="center" vertical="center"/>
    </xf>
    <xf numFmtId="0" fontId="5" fillId="4" borderId="0" xfId="0" applyFont="1" applyFill="1" applyAlignment="1">
      <alignment horizontal="left" wrapText="1"/>
    </xf>
    <xf numFmtId="0" fontId="35" fillId="4" borderId="0" xfId="1" applyFont="1" applyFill="1" applyAlignment="1">
      <alignment horizontal="left" wrapText="1"/>
    </xf>
    <xf numFmtId="0" fontId="73" fillId="9" borderId="41" xfId="0" applyFont="1" applyFill="1" applyBorder="1" applyAlignment="1">
      <alignment horizontal="center" vertical="center"/>
    </xf>
    <xf numFmtId="0" fontId="73" fillId="9" borderId="6" xfId="0" applyFont="1" applyFill="1" applyBorder="1" applyAlignment="1">
      <alignment horizontal="center" vertical="center"/>
    </xf>
    <xf numFmtId="0" fontId="73" fillId="9" borderId="43" xfId="0" applyFont="1" applyFill="1" applyBorder="1" applyAlignment="1">
      <alignment horizontal="center" vertical="center"/>
    </xf>
    <xf numFmtId="0" fontId="99" fillId="9" borderId="28" xfId="0" applyFont="1" applyFill="1" applyBorder="1" applyAlignment="1">
      <alignment horizontal="center"/>
    </xf>
    <xf numFmtId="0" fontId="99" fillId="9" borderId="4" xfId="0" applyFont="1" applyFill="1" applyBorder="1" applyAlignment="1">
      <alignment horizontal="center"/>
    </xf>
    <xf numFmtId="0" fontId="99" fillId="9" borderId="29" xfId="0" applyFont="1" applyFill="1" applyBorder="1" applyAlignment="1">
      <alignment horizontal="center"/>
    </xf>
    <xf numFmtId="2" fontId="0" fillId="0" borderId="1" xfId="0" applyNumberFormat="1" applyBorder="1" applyAlignment="1">
      <alignment horizontal="center" vertical="center"/>
    </xf>
    <xf numFmtId="2" fontId="0" fillId="0" borderId="42" xfId="0" applyNumberFormat="1" applyBorder="1" applyAlignment="1">
      <alignment horizontal="center" vertical="center"/>
    </xf>
    <xf numFmtId="0" fontId="1" fillId="0" borderId="4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2" fontId="0" fillId="0" borderId="2" xfId="0" applyNumberFormat="1" applyBorder="1" applyAlignment="1">
      <alignment horizontal="center" vertical="center"/>
    </xf>
    <xf numFmtId="164" fontId="0" fillId="0" borderId="7" xfId="0" applyNumberFormat="1" applyBorder="1" applyAlignment="1">
      <alignment horizontal="center" vertical="center"/>
    </xf>
    <xf numFmtId="164" fontId="0" fillId="0" borderId="12" xfId="0" applyNumberFormat="1" applyBorder="1" applyAlignment="1">
      <alignment horizontal="center" vertical="center"/>
    </xf>
    <xf numFmtId="0" fontId="0" fillId="0" borderId="0" xfId="0" applyAlignment="1">
      <alignment horizontal="center"/>
    </xf>
    <xf numFmtId="0" fontId="0" fillId="0" borderId="23" xfId="0" applyBorder="1" applyAlignment="1">
      <alignment horizontal="center"/>
    </xf>
    <xf numFmtId="0" fontId="0" fillId="13" borderId="8" xfId="0" applyFill="1" applyBorder="1" applyAlignment="1">
      <alignment horizontal="center"/>
    </xf>
    <xf numFmtId="0" fontId="0" fillId="13" borderId="7" xfId="0" applyFill="1" applyBorder="1" applyAlignment="1">
      <alignment horizontal="center"/>
    </xf>
    <xf numFmtId="0" fontId="0" fillId="13" borderId="11" xfId="0" applyFill="1" applyBorder="1" applyAlignment="1">
      <alignment horizontal="center"/>
    </xf>
    <xf numFmtId="0" fontId="0" fillId="13" borderId="12" xfId="0" applyFill="1" applyBorder="1" applyAlignment="1">
      <alignment horizontal="center"/>
    </xf>
    <xf numFmtId="0" fontId="0" fillId="13" borderId="43" xfId="0" applyFill="1" applyBorder="1" applyAlignment="1">
      <alignment horizontal="center"/>
    </xf>
    <xf numFmtId="0" fontId="0" fillId="13" borderId="15" xfId="0" applyFill="1" applyBorder="1" applyAlignment="1">
      <alignment horizontal="center" vertical="center"/>
    </xf>
    <xf numFmtId="0" fontId="0" fillId="0" borderId="3" xfId="0" applyBorder="1" applyAlignment="1">
      <alignment horizontal="center" vertical="center"/>
    </xf>
    <xf numFmtId="0" fontId="0" fillId="13" borderId="29" xfId="0" applyFill="1" applyBorder="1" applyAlignment="1">
      <alignment horizontal="center"/>
    </xf>
    <xf numFmtId="0" fontId="73" fillId="9" borderId="44" xfId="0" applyFont="1" applyFill="1" applyBorder="1" applyAlignment="1">
      <alignment horizontal="center" vertical="center"/>
    </xf>
    <xf numFmtId="0" fontId="73" fillId="9" borderId="3" xfId="0" applyFont="1" applyFill="1" applyBorder="1" applyAlignment="1">
      <alignment horizontal="center" vertical="center"/>
    </xf>
    <xf numFmtId="0" fontId="73" fillId="9" borderId="42" xfId="0" applyFont="1" applyFill="1" applyBorder="1" applyAlignment="1">
      <alignment horizontal="center" vertical="center"/>
    </xf>
    <xf numFmtId="164" fontId="0" fillId="13" borderId="8" xfId="0" applyNumberFormat="1" applyFill="1" applyBorder="1" applyAlignment="1">
      <alignment horizontal="center" vertical="center"/>
    </xf>
    <xf numFmtId="164" fontId="0" fillId="13" borderId="7" xfId="0" applyNumberFormat="1" applyFill="1" applyBorder="1" applyAlignment="1">
      <alignment horizontal="center" vertical="center"/>
    </xf>
    <xf numFmtId="164" fontId="0" fillId="13" borderId="11" xfId="0" applyNumberFormat="1" applyFill="1" applyBorder="1" applyAlignment="1">
      <alignment horizontal="center" vertical="center"/>
    </xf>
    <xf numFmtId="164" fontId="0" fillId="13" borderId="12" xfId="0" applyNumberFormat="1" applyFill="1" applyBorder="1" applyAlignment="1">
      <alignment horizontal="center" vertical="center"/>
    </xf>
    <xf numFmtId="164" fontId="0" fillId="13" borderId="43" xfId="0" applyNumberFormat="1" applyFill="1" applyBorder="1" applyAlignment="1">
      <alignment horizontal="center" vertical="center"/>
    </xf>
    <xf numFmtId="164" fontId="0" fillId="13" borderId="29" xfId="0" applyNumberFormat="1" applyFill="1" applyBorder="1" applyAlignment="1">
      <alignment horizontal="center" vertical="center"/>
    </xf>
    <xf numFmtId="9" fontId="0" fillId="0" borderId="8" xfId="0" applyNumberFormat="1" applyBorder="1" applyAlignment="1">
      <alignment horizontal="center" vertical="center"/>
    </xf>
    <xf numFmtId="9" fontId="0" fillId="0" borderId="7" xfId="0" applyNumberFormat="1" applyBorder="1" applyAlignment="1">
      <alignment horizontal="center" vertical="center"/>
    </xf>
    <xf numFmtId="9" fontId="0" fillId="0" borderId="11" xfId="0" applyNumberFormat="1" applyBorder="1" applyAlignment="1">
      <alignment horizontal="center" vertical="center"/>
    </xf>
    <xf numFmtId="9" fontId="0" fillId="0" borderId="12" xfId="0" applyNumberFormat="1" applyBorder="1" applyAlignment="1">
      <alignment horizontal="center" vertical="center"/>
    </xf>
    <xf numFmtId="9" fontId="0" fillId="0" borderId="43" xfId="0" applyNumberFormat="1" applyBorder="1" applyAlignment="1">
      <alignment horizontal="center" vertical="center"/>
    </xf>
    <xf numFmtId="9" fontId="0" fillId="0" borderId="29" xfId="0" applyNumberFormat="1"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3"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3" fillId="0" borderId="11" xfId="0" applyFont="1" applyBorder="1" applyAlignment="1">
      <alignment horizontal="left"/>
    </xf>
    <xf numFmtId="0" fontId="3" fillId="0" borderId="4" xfId="0" applyFont="1" applyBorder="1" applyAlignment="1">
      <alignment horizontal="left"/>
    </xf>
    <xf numFmtId="0" fontId="3" fillId="0" borderId="12" xfId="0" applyFont="1" applyBorder="1" applyAlignment="1">
      <alignment horizontal="left"/>
    </xf>
    <xf numFmtId="0" fontId="73" fillId="9" borderId="44" xfId="0" applyFont="1" applyFill="1" applyBorder="1" applyAlignment="1">
      <alignment horizontal="left"/>
    </xf>
    <xf numFmtId="0" fontId="73" fillId="9" borderId="3" xfId="0" applyFont="1" applyFill="1" applyBorder="1" applyAlignment="1">
      <alignment horizontal="left"/>
    </xf>
    <xf numFmtId="0" fontId="73" fillId="9" borderId="42" xfId="0" applyFont="1" applyFill="1" applyBorder="1" applyAlignment="1">
      <alignment horizontal="left"/>
    </xf>
    <xf numFmtId="0" fontId="73" fillId="9" borderId="1" xfId="0" applyFont="1" applyFill="1" applyBorder="1" applyAlignment="1">
      <alignment horizontal="center"/>
    </xf>
    <xf numFmtId="0" fontId="73" fillId="9" borderId="3" xfId="0" applyFont="1" applyFill="1" applyBorder="1" applyAlignment="1">
      <alignment horizontal="center"/>
    </xf>
    <xf numFmtId="0" fontId="73" fillId="9" borderId="42" xfId="0" applyFont="1" applyFill="1" applyBorder="1" applyAlignment="1">
      <alignment horizont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43"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29" xfId="0"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43"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9"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73" fillId="9" borderId="44" xfId="0" applyFont="1" applyFill="1" applyBorder="1" applyAlignment="1">
      <alignment horizontal="center"/>
    </xf>
    <xf numFmtId="0" fontId="73" fillId="9" borderId="2" xfId="0" applyFont="1" applyFill="1" applyBorder="1" applyAlignment="1">
      <alignment horizont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38" fillId="7" borderId="0" xfId="0" applyFont="1" applyFill="1" applyAlignment="1">
      <alignment horizontal="left"/>
    </xf>
    <xf numFmtId="0" fontId="1" fillId="0" borderId="1" xfId="0" applyFont="1" applyBorder="1" applyAlignment="1">
      <alignment horizontal="center"/>
    </xf>
    <xf numFmtId="164" fontId="0" fillId="0" borderId="3" xfId="0" applyNumberFormat="1" applyBorder="1" applyAlignment="1">
      <alignment horizontal="center" vertical="center"/>
    </xf>
    <xf numFmtId="0" fontId="73" fillId="9" borderId="1" xfId="0" applyFont="1" applyFill="1" applyBorder="1" applyAlignment="1">
      <alignment horizontal="left"/>
    </xf>
    <xf numFmtId="0" fontId="73" fillId="9" borderId="2" xfId="0" applyFont="1" applyFill="1" applyBorder="1" applyAlignment="1">
      <alignment horizontal="left"/>
    </xf>
    <xf numFmtId="164" fontId="0" fillId="0" borderId="6" xfId="0" applyNumberFormat="1" applyBorder="1" applyAlignment="1">
      <alignment horizontal="center" vertical="center"/>
    </xf>
    <xf numFmtId="164" fontId="0" fillId="0" borderId="4" xfId="0" applyNumberFormat="1" applyBorder="1" applyAlignment="1">
      <alignment horizontal="center" vertical="center"/>
    </xf>
    <xf numFmtId="0" fontId="99" fillId="9" borderId="11" xfId="0" applyFont="1" applyFill="1" applyBorder="1" applyAlignment="1">
      <alignment horizontal="center"/>
    </xf>
    <xf numFmtId="0" fontId="99" fillId="9" borderId="12" xfId="0" applyFont="1" applyFill="1" applyBorder="1" applyAlignment="1">
      <alignment horizontal="center"/>
    </xf>
    <xf numFmtId="0" fontId="0" fillId="0" borderId="7" xfId="0" applyBorder="1" applyAlignment="1">
      <alignment horizontal="left" vertical="center"/>
    </xf>
    <xf numFmtId="164" fontId="0" fillId="13" borderId="6" xfId="0" applyNumberFormat="1" applyFill="1" applyBorder="1" applyAlignment="1">
      <alignment horizontal="center" vertical="center"/>
    </xf>
    <xf numFmtId="164" fontId="0" fillId="13" borderId="4" xfId="0" applyNumberFormat="1" applyFill="1" applyBorder="1" applyAlignment="1">
      <alignment horizontal="center" vertical="center"/>
    </xf>
    <xf numFmtId="0" fontId="73" fillId="9" borderId="8" xfId="0" applyFont="1" applyFill="1" applyBorder="1" applyAlignment="1">
      <alignment horizontal="center" vertical="center"/>
    </xf>
    <xf numFmtId="0" fontId="73" fillId="9" borderId="7" xfId="0" applyFont="1" applyFill="1" applyBorder="1" applyAlignment="1">
      <alignment horizontal="center" vertical="center"/>
    </xf>
    <xf numFmtId="2" fontId="0" fillId="0" borderId="3" xfId="0" applyNumberFormat="1" applyBorder="1" applyAlignment="1">
      <alignment horizontal="center" vertical="center"/>
    </xf>
    <xf numFmtId="164" fontId="0" fillId="13" borderId="1" xfId="0" applyNumberFormat="1" applyFill="1" applyBorder="1" applyAlignment="1">
      <alignment horizontal="center" vertical="center"/>
    </xf>
    <xf numFmtId="164" fontId="0" fillId="13" borderId="3" xfId="0" applyNumberFormat="1" applyFill="1" applyBorder="1" applyAlignment="1">
      <alignment horizontal="center" vertical="center"/>
    </xf>
    <xf numFmtId="164" fontId="0" fillId="13" borderId="2" xfId="0" applyNumberForma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164" fontId="0" fillId="0" borderId="4" xfId="0" applyNumberFormat="1" applyBorder="1" applyAlignment="1">
      <alignment horizontal="center"/>
    </xf>
    <xf numFmtId="164" fontId="0" fillId="0" borderId="12" xfId="0" applyNumberFormat="1" applyBorder="1" applyAlignment="1">
      <alignment horizontal="center"/>
    </xf>
    <xf numFmtId="2" fontId="0" fillId="0" borderId="11" xfId="0" applyNumberFormat="1" applyBorder="1" applyAlignment="1">
      <alignment horizontal="center" vertical="center"/>
    </xf>
    <xf numFmtId="2" fontId="0" fillId="0" borderId="4" xfId="0" applyNumberFormat="1" applyBorder="1" applyAlignment="1">
      <alignment horizontal="center" vertical="center"/>
    </xf>
    <xf numFmtId="2" fontId="0" fillId="0" borderId="12" xfId="0" applyNumberFormat="1" applyBorder="1" applyAlignment="1">
      <alignment horizontal="center" vertical="center"/>
    </xf>
    <xf numFmtId="0" fontId="74" fillId="14" borderId="5" xfId="0" applyFont="1" applyFill="1" applyBorder="1" applyAlignment="1" applyProtection="1">
      <alignment horizontal="center" vertical="center" wrapText="1"/>
      <protection locked="0"/>
    </xf>
    <xf numFmtId="0" fontId="17" fillId="14" borderId="5" xfId="0" applyFont="1" applyFill="1" applyBorder="1" applyAlignment="1" applyProtection="1">
      <alignment horizontal="center" vertical="center" wrapText="1"/>
      <protection locked="0"/>
    </xf>
    <xf numFmtId="0" fontId="73" fillId="9" borderId="9" xfId="0" applyFont="1" applyFill="1" applyBorder="1" applyAlignment="1">
      <alignment horizontal="center" vertical="center" wrapText="1"/>
    </xf>
    <xf numFmtId="0" fontId="73" fillId="9" borderId="0" xfId="0" applyFont="1" applyFill="1" applyAlignment="1">
      <alignment horizontal="center" vertical="center" wrapText="1"/>
    </xf>
    <xf numFmtId="0" fontId="73" fillId="9" borderId="10" xfId="0" applyFont="1" applyFill="1" applyBorder="1" applyAlignment="1">
      <alignment horizontal="center" vertical="center" wrapText="1"/>
    </xf>
    <xf numFmtId="0" fontId="73" fillId="9" borderId="11" xfId="0" applyFont="1" applyFill="1" applyBorder="1" applyAlignment="1">
      <alignment horizontal="center" vertical="center" wrapText="1"/>
    </xf>
    <xf numFmtId="0" fontId="73" fillId="9" borderId="4" xfId="0" applyFont="1" applyFill="1" applyBorder="1" applyAlignment="1">
      <alignment horizontal="center" vertical="center" wrapText="1"/>
    </xf>
    <xf numFmtId="0" fontId="73" fillId="9" borderId="12" xfId="0" applyFont="1" applyFill="1" applyBorder="1" applyAlignment="1">
      <alignment horizontal="center" vertical="center" wrapText="1"/>
    </xf>
    <xf numFmtId="0" fontId="0" fillId="13" borderId="6" xfId="0" applyFill="1" applyBorder="1" applyAlignment="1">
      <alignment horizontal="center"/>
    </xf>
    <xf numFmtId="0" fontId="0" fillId="13" borderId="4" xfId="0" applyFill="1" applyBorder="1" applyAlignment="1">
      <alignment horizontal="center"/>
    </xf>
    <xf numFmtId="0" fontId="59" fillId="0" borderId="0" xfId="0" applyFont="1" applyAlignment="1">
      <alignment horizontal="center" vertical="center"/>
    </xf>
    <xf numFmtId="0" fontId="60" fillId="0" borderId="0" xfId="1" applyFont="1" applyAlignment="1">
      <alignment horizontal="center" vertical="center"/>
    </xf>
  </cellXfs>
  <cellStyles count="3">
    <cellStyle name="Comma" xfId="2" builtinId="3"/>
    <cellStyle name="Hyperlink" xfId="1" builtinId="8"/>
    <cellStyle name="Normal" xfId="0" builtinId="0"/>
  </cellStyles>
  <dxfs count="7">
    <dxf>
      <fill>
        <patternFill patternType="darkUp">
          <bgColor theme="0" tint="-0.24994659260841701"/>
        </patternFill>
      </fill>
    </dxf>
    <dxf>
      <fill>
        <patternFill patternType="darkUp">
          <bgColor theme="0" tint="-0.2499465926084170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s>
  <tableStyles count="0" defaultTableStyle="TableStyleMedium2" defaultPivotStyle="PivotStyleLight16"/>
  <colors>
    <mruColors>
      <color rgb="FF000078"/>
      <color rgb="FFE4002B"/>
      <color rgb="FF590011"/>
      <color rgb="FFFFFF99"/>
      <color rgb="FFDCDDDE"/>
      <color rgb="FFB7D433"/>
      <color rgb="FF005CB9"/>
      <color rgb="FF41642F"/>
      <color rgb="FF79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262880</xdr:colOff>
      <xdr:row>0</xdr:row>
      <xdr:rowOff>104224</xdr:rowOff>
    </xdr:from>
    <xdr:to>
      <xdr:col>1</xdr:col>
      <xdr:colOff>866030</xdr:colOff>
      <xdr:row>2</xdr:row>
      <xdr:rowOff>66160</xdr:rowOff>
    </xdr:to>
    <xdr:pic>
      <xdr:nvPicPr>
        <xdr:cNvPr id="5" name="Picture 4">
          <a:extLst>
            <a:ext uri="{FF2B5EF4-FFF2-40B4-BE49-F238E27FC236}">
              <a16:creationId xmlns:a16="http://schemas.microsoft.com/office/drawing/2014/main" id="{A22ACB1C-F7B7-4573-A275-7E3172538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01773" y="104224"/>
          <a:ext cx="603150" cy="288507"/>
        </a:xfrm>
        <a:prstGeom prst="rect">
          <a:avLst/>
        </a:prstGeom>
      </xdr:spPr>
    </xdr:pic>
    <xdr:clientData/>
  </xdr:twoCellAnchor>
  <xdr:twoCellAnchor>
    <xdr:from>
      <xdr:col>3</xdr:col>
      <xdr:colOff>465365</xdr:colOff>
      <xdr:row>39</xdr:row>
      <xdr:rowOff>118382</xdr:rowOff>
    </xdr:from>
    <xdr:to>
      <xdr:col>3</xdr:col>
      <xdr:colOff>966107</xdr:colOff>
      <xdr:row>39</xdr:row>
      <xdr:rowOff>118383</xdr:rowOff>
    </xdr:to>
    <xdr:cxnSp macro="">
      <xdr:nvCxnSpPr>
        <xdr:cNvPr id="20" name="Straight Arrow Connector 19">
          <a:extLst>
            <a:ext uri="{FF2B5EF4-FFF2-40B4-BE49-F238E27FC236}">
              <a16:creationId xmlns:a16="http://schemas.microsoft.com/office/drawing/2014/main" id="{BE67908F-BDC6-4F0A-B022-4C410FBF2329}"/>
            </a:ext>
          </a:extLst>
        </xdr:cNvPr>
        <xdr:cNvCxnSpPr/>
      </xdr:nvCxnSpPr>
      <xdr:spPr>
        <a:xfrm flipV="1">
          <a:off x="2808515" y="8319407"/>
          <a:ext cx="500742"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647700</xdr:colOff>
      <xdr:row>13</xdr:row>
      <xdr:rowOff>114300</xdr:rowOff>
    </xdr:from>
    <xdr:to>
      <xdr:col>11</xdr:col>
      <xdr:colOff>1009650</xdr:colOff>
      <xdr:row>13</xdr:row>
      <xdr:rowOff>114300</xdr:rowOff>
    </xdr:to>
    <xdr:cxnSp macro="">
      <xdr:nvCxnSpPr>
        <xdr:cNvPr id="17" name="Straight Arrow Connector 16">
          <a:extLst>
            <a:ext uri="{FF2B5EF4-FFF2-40B4-BE49-F238E27FC236}">
              <a16:creationId xmlns:a16="http://schemas.microsoft.com/office/drawing/2014/main" id="{ECE40B9B-B3B9-40A7-B77A-4AB033C831B4}"/>
            </a:ext>
          </a:extLst>
        </xdr:cNvPr>
        <xdr:cNvCxnSpPr/>
      </xdr:nvCxnSpPr>
      <xdr:spPr>
        <a:xfrm>
          <a:off x="11849100" y="3114675"/>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590550</xdr:colOff>
      <xdr:row>13</xdr:row>
      <xdr:rowOff>104775</xdr:rowOff>
    </xdr:from>
    <xdr:to>
      <xdr:col>5</xdr:col>
      <xdr:colOff>952500</xdr:colOff>
      <xdr:row>13</xdr:row>
      <xdr:rowOff>104775</xdr:rowOff>
    </xdr:to>
    <xdr:cxnSp macro="">
      <xdr:nvCxnSpPr>
        <xdr:cNvPr id="26" name="Straight Arrow Connector 25">
          <a:extLst>
            <a:ext uri="{FF2B5EF4-FFF2-40B4-BE49-F238E27FC236}">
              <a16:creationId xmlns:a16="http://schemas.microsoft.com/office/drawing/2014/main" id="{7CF8AB25-2C5B-41A5-A25C-A9E1E68EFF79}"/>
            </a:ext>
          </a:extLst>
        </xdr:cNvPr>
        <xdr:cNvCxnSpPr/>
      </xdr:nvCxnSpPr>
      <xdr:spPr>
        <a:xfrm>
          <a:off x="5276850" y="3105150"/>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644073</xdr:colOff>
      <xdr:row>27</xdr:row>
      <xdr:rowOff>132444</xdr:rowOff>
    </xdr:from>
    <xdr:to>
      <xdr:col>5</xdr:col>
      <xdr:colOff>1101272</xdr:colOff>
      <xdr:row>27</xdr:row>
      <xdr:rowOff>132445</xdr:rowOff>
    </xdr:to>
    <xdr:cxnSp macro="">
      <xdr:nvCxnSpPr>
        <xdr:cNvPr id="3" name="Straight Arrow Connector 2">
          <a:extLst>
            <a:ext uri="{FF2B5EF4-FFF2-40B4-BE49-F238E27FC236}">
              <a16:creationId xmlns:a16="http://schemas.microsoft.com/office/drawing/2014/main" id="{9AEB6BBA-8D6D-4F88-A1FC-54669F7E4C95}"/>
            </a:ext>
          </a:extLst>
        </xdr:cNvPr>
        <xdr:cNvCxnSpPr/>
      </xdr:nvCxnSpPr>
      <xdr:spPr>
        <a:xfrm>
          <a:off x="6803573" y="8108044"/>
          <a:ext cx="457199"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654957</xdr:colOff>
      <xdr:row>7</xdr:row>
      <xdr:rowOff>183243</xdr:rowOff>
    </xdr:from>
    <xdr:to>
      <xdr:col>8</xdr:col>
      <xdr:colOff>1133929</xdr:colOff>
      <xdr:row>7</xdr:row>
      <xdr:rowOff>183244</xdr:rowOff>
    </xdr:to>
    <xdr:cxnSp macro="">
      <xdr:nvCxnSpPr>
        <xdr:cNvPr id="15" name="Straight Arrow Connector 14">
          <a:extLst>
            <a:ext uri="{FF2B5EF4-FFF2-40B4-BE49-F238E27FC236}">
              <a16:creationId xmlns:a16="http://schemas.microsoft.com/office/drawing/2014/main" id="{5DF100CE-BEE2-43A9-82B8-C2F403B71494}"/>
            </a:ext>
          </a:extLst>
        </xdr:cNvPr>
        <xdr:cNvCxnSpPr/>
      </xdr:nvCxnSpPr>
      <xdr:spPr>
        <a:xfrm>
          <a:off x="10662557" y="1986643"/>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549728</xdr:colOff>
      <xdr:row>27</xdr:row>
      <xdr:rowOff>96158</xdr:rowOff>
    </xdr:from>
    <xdr:to>
      <xdr:col>13</xdr:col>
      <xdr:colOff>911678</xdr:colOff>
      <xdr:row>27</xdr:row>
      <xdr:rowOff>96158</xdr:rowOff>
    </xdr:to>
    <xdr:cxnSp macro="">
      <xdr:nvCxnSpPr>
        <xdr:cNvPr id="13" name="Straight Arrow Connector 12">
          <a:extLst>
            <a:ext uri="{FF2B5EF4-FFF2-40B4-BE49-F238E27FC236}">
              <a16:creationId xmlns:a16="http://schemas.microsoft.com/office/drawing/2014/main" id="{A38FCA67-B4AF-426A-B263-CC593D12D72A}"/>
            </a:ext>
          </a:extLst>
        </xdr:cNvPr>
        <xdr:cNvCxnSpPr/>
      </xdr:nvCxnSpPr>
      <xdr:spPr>
        <a:xfrm>
          <a:off x="16970828" y="8071758"/>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660400</xdr:colOff>
      <xdr:row>6</xdr:row>
      <xdr:rowOff>165100</xdr:rowOff>
    </xdr:from>
    <xdr:to>
      <xdr:col>8</xdr:col>
      <xdr:colOff>1139372</xdr:colOff>
      <xdr:row>6</xdr:row>
      <xdr:rowOff>165101</xdr:rowOff>
    </xdr:to>
    <xdr:cxnSp macro="">
      <xdr:nvCxnSpPr>
        <xdr:cNvPr id="14" name="Straight Arrow Connector 13">
          <a:extLst>
            <a:ext uri="{FF2B5EF4-FFF2-40B4-BE49-F238E27FC236}">
              <a16:creationId xmlns:a16="http://schemas.microsoft.com/office/drawing/2014/main" id="{EE1F1100-DA27-4BC0-988A-7680CB5AC56F}"/>
            </a:ext>
          </a:extLst>
        </xdr:cNvPr>
        <xdr:cNvCxnSpPr/>
      </xdr:nvCxnSpPr>
      <xdr:spPr>
        <a:xfrm>
          <a:off x="10668000" y="1612900"/>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673100</xdr:colOff>
      <xdr:row>15</xdr:row>
      <xdr:rowOff>76200</xdr:rowOff>
    </xdr:from>
    <xdr:to>
      <xdr:col>2</xdr:col>
      <xdr:colOff>673100</xdr:colOff>
      <xdr:row>15</xdr:row>
      <xdr:rowOff>330200</xdr:rowOff>
    </xdr:to>
    <xdr:cxnSp macro="">
      <xdr:nvCxnSpPr>
        <xdr:cNvPr id="5" name="Straight Arrow Connector 4">
          <a:extLst>
            <a:ext uri="{FF2B5EF4-FFF2-40B4-BE49-F238E27FC236}">
              <a16:creationId xmlns:a16="http://schemas.microsoft.com/office/drawing/2014/main" id="{9CFEEA63-8DB2-46C7-B27A-F6AF5063B8B5}"/>
            </a:ext>
          </a:extLst>
        </xdr:cNvPr>
        <xdr:cNvCxnSpPr/>
      </xdr:nvCxnSpPr>
      <xdr:spPr>
        <a:xfrm>
          <a:off x="2895600" y="3975100"/>
          <a:ext cx="0" cy="2540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603250</xdr:colOff>
      <xdr:row>0</xdr:row>
      <xdr:rowOff>127000</xdr:rowOff>
    </xdr:from>
    <xdr:to>
      <xdr:col>1</xdr:col>
      <xdr:colOff>31650</xdr:colOff>
      <xdr:row>2</xdr:row>
      <xdr:rowOff>66257</xdr:rowOff>
    </xdr:to>
    <xdr:pic>
      <xdr:nvPicPr>
        <xdr:cNvPr id="4" name="Picture 3">
          <a:extLst>
            <a:ext uri="{FF2B5EF4-FFF2-40B4-BE49-F238E27FC236}">
              <a16:creationId xmlns:a16="http://schemas.microsoft.com/office/drawing/2014/main" id="{37EFC4D8-3397-4022-83B7-517876DCE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3250" y="127000"/>
          <a:ext cx="603150" cy="288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511628</xdr:colOff>
      <xdr:row>25</xdr:row>
      <xdr:rowOff>43543</xdr:rowOff>
    </xdr:from>
    <xdr:to>
      <xdr:col>2</xdr:col>
      <xdr:colOff>958487</xdr:colOff>
      <xdr:row>25</xdr:row>
      <xdr:rowOff>43543</xdr:rowOff>
    </xdr:to>
    <xdr:cxnSp macro="">
      <xdr:nvCxnSpPr>
        <xdr:cNvPr id="3" name="Straight Arrow Connector 2">
          <a:extLst>
            <a:ext uri="{FF2B5EF4-FFF2-40B4-BE49-F238E27FC236}">
              <a16:creationId xmlns:a16="http://schemas.microsoft.com/office/drawing/2014/main" id="{DB108E44-CBA2-4DF4-AB51-ABC8AACD359C}"/>
            </a:ext>
          </a:extLst>
        </xdr:cNvPr>
        <xdr:cNvCxnSpPr/>
      </xdr:nvCxnSpPr>
      <xdr:spPr>
        <a:xfrm>
          <a:off x="2383971" y="5410200"/>
          <a:ext cx="446859"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495300</xdr:colOff>
      <xdr:row>27</xdr:row>
      <xdr:rowOff>201386</xdr:rowOff>
    </xdr:from>
    <xdr:to>
      <xdr:col>2</xdr:col>
      <xdr:colOff>928552</xdr:colOff>
      <xdr:row>27</xdr:row>
      <xdr:rowOff>201387</xdr:rowOff>
    </xdr:to>
    <xdr:cxnSp macro="">
      <xdr:nvCxnSpPr>
        <xdr:cNvPr id="4" name="Straight Arrow Connector 3">
          <a:extLst>
            <a:ext uri="{FF2B5EF4-FFF2-40B4-BE49-F238E27FC236}">
              <a16:creationId xmlns:a16="http://schemas.microsoft.com/office/drawing/2014/main" id="{F3CD35F8-215D-428B-94DB-BDA474C46D48}"/>
            </a:ext>
          </a:extLst>
        </xdr:cNvPr>
        <xdr:cNvCxnSpPr/>
      </xdr:nvCxnSpPr>
      <xdr:spPr>
        <a:xfrm>
          <a:off x="2367643" y="5927272"/>
          <a:ext cx="433252" cy="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124885</xdr:colOff>
      <xdr:row>0</xdr:row>
      <xdr:rowOff>97954</xdr:rowOff>
    </xdr:from>
    <xdr:to>
      <xdr:col>1</xdr:col>
      <xdr:colOff>8368</xdr:colOff>
      <xdr:row>1</xdr:row>
      <xdr:rowOff>185378</xdr:rowOff>
    </xdr:to>
    <xdr:pic>
      <xdr:nvPicPr>
        <xdr:cNvPr id="2" name="Picture 1">
          <a:extLst>
            <a:ext uri="{FF2B5EF4-FFF2-40B4-BE49-F238E27FC236}">
              <a16:creationId xmlns:a16="http://schemas.microsoft.com/office/drawing/2014/main" id="{B48C6AA7-F483-409A-9406-E958345A3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885" y="97954"/>
          <a:ext cx="603150" cy="2885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687161</xdr:colOff>
      <xdr:row>26</xdr:row>
      <xdr:rowOff>152400</xdr:rowOff>
    </xdr:from>
    <xdr:to>
      <xdr:col>4</xdr:col>
      <xdr:colOff>1219200</xdr:colOff>
      <xdr:row>26</xdr:row>
      <xdr:rowOff>157843</xdr:rowOff>
    </xdr:to>
    <xdr:cxnSp macro="">
      <xdr:nvCxnSpPr>
        <xdr:cNvPr id="3" name="Straight Arrow Connector 2">
          <a:extLst>
            <a:ext uri="{FF2B5EF4-FFF2-40B4-BE49-F238E27FC236}">
              <a16:creationId xmlns:a16="http://schemas.microsoft.com/office/drawing/2014/main" id="{8D0311E9-7D6C-4A0D-91BC-942690FC88CA}"/>
            </a:ext>
          </a:extLst>
        </xdr:cNvPr>
        <xdr:cNvCxnSpPr/>
      </xdr:nvCxnSpPr>
      <xdr:spPr>
        <a:xfrm flipV="1">
          <a:off x="6184447" y="6966857"/>
          <a:ext cx="532039" cy="5443"/>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1</xdr:col>
      <xdr:colOff>27214</xdr:colOff>
      <xdr:row>0</xdr:row>
      <xdr:rowOff>27215</xdr:rowOff>
    </xdr:from>
    <xdr:to>
      <xdr:col>1</xdr:col>
      <xdr:colOff>630364</xdr:colOff>
      <xdr:row>0</xdr:row>
      <xdr:rowOff>315722</xdr:rowOff>
    </xdr:to>
    <xdr:pic>
      <xdr:nvPicPr>
        <xdr:cNvPr id="4" name="Picture 3">
          <a:extLst>
            <a:ext uri="{FF2B5EF4-FFF2-40B4-BE49-F238E27FC236}">
              <a16:creationId xmlns:a16="http://schemas.microsoft.com/office/drawing/2014/main" id="{10150640-0BDE-488D-A579-DEAAD55A19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1000" y="27215"/>
          <a:ext cx="603150" cy="2885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416719</xdr:colOff>
      <xdr:row>0</xdr:row>
      <xdr:rowOff>107156</xdr:rowOff>
    </xdr:from>
    <xdr:to>
      <xdr:col>1</xdr:col>
      <xdr:colOff>412650</xdr:colOff>
      <xdr:row>2</xdr:row>
      <xdr:rowOff>38475</xdr:rowOff>
    </xdr:to>
    <xdr:pic>
      <xdr:nvPicPr>
        <xdr:cNvPr id="2" name="Picture 1">
          <a:extLst>
            <a:ext uri="{FF2B5EF4-FFF2-40B4-BE49-F238E27FC236}">
              <a16:creationId xmlns:a16="http://schemas.microsoft.com/office/drawing/2014/main" id="{40161FC7-B81E-4EB6-9F2C-D15CDF3BA6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6719" y="107156"/>
          <a:ext cx="603150" cy="2885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314325</xdr:colOff>
      <xdr:row>0</xdr:row>
      <xdr:rowOff>19050</xdr:rowOff>
    </xdr:from>
    <xdr:to>
      <xdr:col>2</xdr:col>
      <xdr:colOff>130593</xdr:colOff>
      <xdr:row>2</xdr:row>
      <xdr:rowOff>133350</xdr:rowOff>
    </xdr:to>
    <xdr:pic>
      <xdr:nvPicPr>
        <xdr:cNvPr id="2" name="Picture 1">
          <a:extLst>
            <a:ext uri="{FF2B5EF4-FFF2-40B4-BE49-F238E27FC236}">
              <a16:creationId xmlns:a16="http://schemas.microsoft.com/office/drawing/2014/main" id="{5288940E-906E-4FB0-95C5-84FF483FBB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19050"/>
          <a:ext cx="1035468"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deephavenmortgage.com/wp-content/uploads/2017/10/Disclosures-and-Licenses-002.pdf" TargetMode="External"/><Relationship Id="rId1" Type="http://schemas.openxmlformats.org/officeDocument/2006/relationships/hyperlink" Target="https://deephavenmortgage.com/wp-content/uploads/2017/10/Disclosures-and-Licenses-002.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fanniemae.com/content/guide_form/10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7"/>
  <sheetViews>
    <sheetView showGridLines="0" topLeftCell="A8" zoomScale="70" zoomScaleNormal="70" workbookViewId="0">
      <selection activeCell="A41" sqref="A41:N41"/>
    </sheetView>
  </sheetViews>
  <sheetFormatPr defaultColWidth="14.85546875" defaultRowHeight="12.75"/>
  <cols>
    <col min="1" max="1" width="14.140625" style="47" customWidth="1"/>
    <col min="2" max="2" width="13.85546875" style="47" customWidth="1"/>
    <col min="3" max="3" width="8.7109375" style="47" customWidth="1"/>
    <col min="4" max="13" width="15.7109375" style="47" customWidth="1"/>
    <col min="14" max="14" width="21.28515625" style="47" customWidth="1"/>
    <col min="15" max="16384" width="14.85546875" style="47"/>
  </cols>
  <sheetData>
    <row r="1" spans="1:14" ht="13.15" customHeight="1">
      <c r="A1" s="236" t="s">
        <v>95</v>
      </c>
      <c r="B1" s="237"/>
      <c r="C1" s="237"/>
      <c r="D1" s="237"/>
      <c r="E1" s="237"/>
      <c r="F1" s="237"/>
      <c r="G1" s="237"/>
      <c r="H1" s="237"/>
      <c r="I1" s="237"/>
      <c r="J1" s="237"/>
      <c r="K1" s="237"/>
      <c r="L1" s="237"/>
      <c r="M1" s="237"/>
      <c r="N1" s="238"/>
    </row>
    <row r="2" spans="1:14" ht="13.15" customHeight="1">
      <c r="A2" s="239"/>
      <c r="B2" s="240"/>
      <c r="C2" s="240"/>
      <c r="D2" s="240"/>
      <c r="E2" s="240"/>
      <c r="F2" s="240"/>
      <c r="G2" s="240"/>
      <c r="H2" s="240"/>
      <c r="I2" s="240"/>
      <c r="J2" s="240"/>
      <c r="K2" s="240"/>
      <c r="L2" s="240"/>
      <c r="M2" s="240"/>
      <c r="N2" s="241"/>
    </row>
    <row r="3" spans="1:14" ht="13.15" customHeight="1">
      <c r="A3" s="239"/>
      <c r="B3" s="240"/>
      <c r="C3" s="240"/>
      <c r="D3" s="240"/>
      <c r="E3" s="240"/>
      <c r="F3" s="240"/>
      <c r="G3" s="240"/>
      <c r="H3" s="240"/>
      <c r="I3" s="240"/>
      <c r="J3" s="240"/>
      <c r="K3" s="240"/>
      <c r="L3" s="240"/>
      <c r="M3" s="240"/>
      <c r="N3" s="241"/>
    </row>
    <row r="4" spans="1:14" s="197" customFormat="1" ht="28.15" customHeight="1">
      <c r="A4" s="272" t="s">
        <v>165</v>
      </c>
      <c r="B4" s="272"/>
      <c r="C4" s="273"/>
      <c r="D4" s="273"/>
      <c r="E4" s="273"/>
      <c r="F4" s="272" t="s">
        <v>166</v>
      </c>
      <c r="G4" s="272"/>
      <c r="H4" s="273"/>
      <c r="I4" s="273"/>
      <c r="J4" s="273"/>
      <c r="K4" s="272" t="s">
        <v>208</v>
      </c>
      <c r="L4" s="272"/>
      <c r="M4" s="273"/>
      <c r="N4" s="273"/>
    </row>
    <row r="5" spans="1:14" s="197" customFormat="1" ht="10.15" customHeight="1">
      <c r="A5" s="198"/>
      <c r="B5" s="198"/>
      <c r="C5" s="198"/>
      <c r="D5" s="198"/>
      <c r="E5" s="198"/>
      <c r="F5" s="199"/>
      <c r="G5" s="199"/>
      <c r="H5" s="199"/>
      <c r="I5" s="199"/>
      <c r="J5" s="199"/>
      <c r="K5" s="198"/>
      <c r="L5" s="198"/>
      <c r="M5" s="199"/>
      <c r="N5" s="199"/>
    </row>
    <row r="6" spans="1:14" ht="28.15" customHeight="1">
      <c r="C6" s="254" t="s">
        <v>221</v>
      </c>
      <c r="D6" s="254"/>
      <c r="E6" s="254"/>
      <c r="F6" s="254"/>
      <c r="G6" s="254"/>
      <c r="H6" s="254"/>
      <c r="I6" s="254"/>
      <c r="J6" s="254"/>
      <c r="K6" s="257">
        <v>0.5</v>
      </c>
      <c r="L6" s="257"/>
      <c r="M6" s="257"/>
    </row>
    <row r="7" spans="1:14" ht="28.15" customHeight="1" thickBot="1">
      <c r="C7" s="255" t="s">
        <v>209</v>
      </c>
      <c r="D7" s="255"/>
      <c r="E7" s="255"/>
      <c r="F7" s="255"/>
      <c r="G7" s="255"/>
      <c r="H7" s="255"/>
      <c r="I7" s="255"/>
      <c r="J7" s="255"/>
      <c r="K7" s="250">
        <f>IFERROR((J40),0)</f>
        <v>0</v>
      </c>
      <c r="L7" s="250"/>
      <c r="M7" s="250"/>
    </row>
    <row r="8" spans="1:14" ht="28.15" customHeight="1" thickTop="1" thickBot="1">
      <c r="C8" s="256" t="s">
        <v>100</v>
      </c>
      <c r="D8" s="256"/>
      <c r="E8" s="256"/>
      <c r="F8" s="256"/>
      <c r="G8" s="256"/>
      <c r="H8" s="256"/>
      <c r="I8" s="256"/>
      <c r="J8" s="256"/>
      <c r="K8" s="251">
        <f>IFERROR(MIN(K6*K7),0)</f>
        <v>0</v>
      </c>
      <c r="L8" s="252"/>
      <c r="M8" s="253"/>
      <c r="N8" s="200"/>
    </row>
    <row r="9" spans="1:14" ht="10.9" customHeight="1" thickTop="1">
      <c r="A9" s="201"/>
      <c r="B9" s="201"/>
      <c r="C9" s="201"/>
      <c r="D9" s="201"/>
      <c r="E9" s="201"/>
      <c r="F9" s="201"/>
      <c r="G9" s="201"/>
      <c r="H9" s="202"/>
      <c r="I9" s="202"/>
      <c r="J9" s="202"/>
      <c r="K9" s="202"/>
    </row>
    <row r="10" spans="1:14" ht="18" customHeight="1">
      <c r="A10" s="279"/>
      <c r="B10" s="279"/>
      <c r="C10" s="244" t="s">
        <v>113</v>
      </c>
      <c r="D10" s="245"/>
      <c r="E10" s="274"/>
      <c r="F10" s="274"/>
      <c r="G10" s="274"/>
      <c r="H10" s="274"/>
      <c r="I10" s="274"/>
      <c r="J10" s="274"/>
      <c r="K10" s="244" t="s">
        <v>115</v>
      </c>
      <c r="L10" s="245"/>
      <c r="M10" s="263">
        <f>SUM(C16:C39)</f>
        <v>0</v>
      </c>
    </row>
    <row r="11" spans="1:14" ht="18" customHeight="1">
      <c r="A11" s="203"/>
      <c r="B11" s="203"/>
      <c r="C11" s="246"/>
      <c r="D11" s="247"/>
      <c r="E11" s="274"/>
      <c r="F11" s="274"/>
      <c r="G11" s="274"/>
      <c r="H11" s="274"/>
      <c r="I11" s="274"/>
      <c r="J11" s="274"/>
      <c r="K11" s="246"/>
      <c r="L11" s="247"/>
      <c r="M11" s="264"/>
    </row>
    <row r="12" spans="1:14" ht="18" customHeight="1">
      <c r="A12" s="203"/>
      <c r="B12" s="203"/>
      <c r="C12" s="248"/>
      <c r="D12" s="249"/>
      <c r="E12" s="275"/>
      <c r="F12" s="276"/>
      <c r="G12" s="276"/>
      <c r="H12" s="276"/>
      <c r="I12" s="276"/>
      <c r="J12" s="277"/>
      <c r="K12" s="248"/>
      <c r="L12" s="249"/>
      <c r="M12" s="265"/>
    </row>
    <row r="13" spans="1:14" ht="12" customHeight="1"/>
    <row r="14" spans="1:14" s="179" customFormat="1" ht="19.149999999999999" customHeight="1">
      <c r="A14" s="278" t="s">
        <v>93</v>
      </c>
      <c r="B14" s="278"/>
      <c r="C14" s="278"/>
      <c r="D14" s="278"/>
      <c r="E14" s="258" t="s">
        <v>96</v>
      </c>
      <c r="F14" s="259"/>
      <c r="G14" s="262"/>
      <c r="H14" s="262"/>
      <c r="I14" s="262"/>
      <c r="J14" s="262"/>
      <c r="K14" s="258" t="s">
        <v>97</v>
      </c>
      <c r="L14" s="259"/>
      <c r="M14" s="260"/>
      <c r="N14" s="261"/>
    </row>
    <row r="15" spans="1:14" s="180" customFormat="1" ht="31.9" customHeight="1">
      <c r="A15" s="213" t="s">
        <v>87</v>
      </c>
      <c r="B15" s="213" t="s">
        <v>94</v>
      </c>
      <c r="C15" s="213" t="s">
        <v>114</v>
      </c>
      <c r="D15" s="213" t="s">
        <v>119</v>
      </c>
      <c r="E15" s="271" t="s">
        <v>213</v>
      </c>
      <c r="F15" s="271"/>
      <c r="G15" s="271"/>
      <c r="H15" s="271"/>
      <c r="I15" s="271"/>
      <c r="J15" s="271"/>
      <c r="K15" s="271"/>
      <c r="L15" s="271"/>
      <c r="M15" s="271"/>
      <c r="N15" s="214" t="s">
        <v>99</v>
      </c>
    </row>
    <row r="16" spans="1:14" ht="16.149999999999999" customHeight="1">
      <c r="A16" s="181">
        <v>1</v>
      </c>
      <c r="B16" s="71"/>
      <c r="C16" s="75"/>
      <c r="D16" s="72"/>
      <c r="E16" s="51"/>
      <c r="F16" s="53"/>
      <c r="G16" s="53"/>
      <c r="H16" s="53"/>
      <c r="I16" s="53"/>
      <c r="J16" s="53"/>
      <c r="K16" s="53"/>
      <c r="L16" s="53"/>
      <c r="M16" s="53"/>
      <c r="N16" s="204">
        <f t="shared" ref="N16:N39" si="0">D16-E16-F16-G16-H16-I16-J16-K16-L16-M16</f>
        <v>0</v>
      </c>
    </row>
    <row r="17" spans="1:14" ht="16.149999999999999" customHeight="1">
      <c r="A17" s="182">
        <v>2</v>
      </c>
      <c r="B17" s="73"/>
      <c r="C17" s="76"/>
      <c r="D17" s="72"/>
      <c r="E17" s="56"/>
      <c r="F17" s="58"/>
      <c r="G17" s="58"/>
      <c r="H17" s="58"/>
      <c r="I17" s="58"/>
      <c r="J17" s="58"/>
      <c r="K17" s="58"/>
      <c r="L17" s="58"/>
      <c r="M17" s="58"/>
      <c r="N17" s="205">
        <f t="shared" si="0"/>
        <v>0</v>
      </c>
    </row>
    <row r="18" spans="1:14" ht="16.149999999999999" customHeight="1">
      <c r="A18" s="181">
        <v>3</v>
      </c>
      <c r="B18" s="71"/>
      <c r="C18" s="75"/>
      <c r="D18" s="72"/>
      <c r="E18" s="51"/>
      <c r="F18" s="53"/>
      <c r="G18" s="53"/>
      <c r="H18" s="53"/>
      <c r="I18" s="53"/>
      <c r="J18" s="53"/>
      <c r="K18" s="53"/>
      <c r="L18" s="53"/>
      <c r="M18" s="53"/>
      <c r="N18" s="204">
        <f t="shared" si="0"/>
        <v>0</v>
      </c>
    </row>
    <row r="19" spans="1:14" ht="16.149999999999999" customHeight="1">
      <c r="A19" s="182">
        <v>4</v>
      </c>
      <c r="B19" s="73"/>
      <c r="C19" s="76"/>
      <c r="D19" s="72"/>
      <c r="E19" s="56"/>
      <c r="F19" s="58"/>
      <c r="G19" s="58"/>
      <c r="H19" s="58"/>
      <c r="I19" s="58"/>
      <c r="J19" s="58"/>
      <c r="K19" s="58"/>
      <c r="L19" s="58"/>
      <c r="M19" s="58"/>
      <c r="N19" s="205">
        <f t="shared" si="0"/>
        <v>0</v>
      </c>
    </row>
    <row r="20" spans="1:14" ht="16.149999999999999" customHeight="1">
      <c r="A20" s="181">
        <v>5</v>
      </c>
      <c r="B20" s="71"/>
      <c r="C20" s="75"/>
      <c r="D20" s="72"/>
      <c r="E20" s="51"/>
      <c r="F20" s="53"/>
      <c r="G20" s="53"/>
      <c r="H20" s="53"/>
      <c r="I20" s="53"/>
      <c r="J20" s="53"/>
      <c r="K20" s="53"/>
      <c r="L20" s="53"/>
      <c r="M20" s="53"/>
      <c r="N20" s="204">
        <f t="shared" si="0"/>
        <v>0</v>
      </c>
    </row>
    <row r="21" spans="1:14" ht="16.149999999999999" customHeight="1">
      <c r="A21" s="182">
        <v>6</v>
      </c>
      <c r="B21" s="73"/>
      <c r="C21" s="76"/>
      <c r="D21" s="72"/>
      <c r="E21" s="56"/>
      <c r="F21" s="58"/>
      <c r="G21" s="58"/>
      <c r="H21" s="58"/>
      <c r="I21" s="58"/>
      <c r="J21" s="58"/>
      <c r="K21" s="58"/>
      <c r="L21" s="58"/>
      <c r="M21" s="58"/>
      <c r="N21" s="205">
        <f t="shared" si="0"/>
        <v>0</v>
      </c>
    </row>
    <row r="22" spans="1:14" ht="16.149999999999999" customHeight="1">
      <c r="A22" s="181">
        <v>7</v>
      </c>
      <c r="B22" s="71"/>
      <c r="C22" s="75"/>
      <c r="D22" s="72"/>
      <c r="E22" s="51"/>
      <c r="F22" s="53"/>
      <c r="G22" s="53"/>
      <c r="H22" s="53"/>
      <c r="I22" s="53"/>
      <c r="J22" s="53"/>
      <c r="K22" s="53"/>
      <c r="L22" s="53"/>
      <c r="M22" s="53"/>
      <c r="N22" s="204">
        <f t="shared" si="0"/>
        <v>0</v>
      </c>
    </row>
    <row r="23" spans="1:14" ht="16.149999999999999" customHeight="1">
      <c r="A23" s="182">
        <v>8</v>
      </c>
      <c r="B23" s="73"/>
      <c r="C23" s="76"/>
      <c r="D23" s="72"/>
      <c r="E23" s="56"/>
      <c r="F23" s="58"/>
      <c r="G23" s="58"/>
      <c r="H23" s="58"/>
      <c r="I23" s="58"/>
      <c r="J23" s="58"/>
      <c r="K23" s="58"/>
      <c r="L23" s="58"/>
      <c r="M23" s="58"/>
      <c r="N23" s="205">
        <f t="shared" si="0"/>
        <v>0</v>
      </c>
    </row>
    <row r="24" spans="1:14" ht="16.149999999999999" customHeight="1">
      <c r="A24" s="181">
        <v>9</v>
      </c>
      <c r="B24" s="71"/>
      <c r="C24" s="75"/>
      <c r="D24" s="72"/>
      <c r="E24" s="51"/>
      <c r="F24" s="53"/>
      <c r="G24" s="53"/>
      <c r="H24" s="53"/>
      <c r="I24" s="53"/>
      <c r="J24" s="53"/>
      <c r="K24" s="53"/>
      <c r="L24" s="53"/>
      <c r="M24" s="53"/>
      <c r="N24" s="204">
        <f t="shared" si="0"/>
        <v>0</v>
      </c>
    </row>
    <row r="25" spans="1:14" ht="16.149999999999999" customHeight="1">
      <c r="A25" s="182">
        <v>10</v>
      </c>
      <c r="B25" s="73"/>
      <c r="C25" s="76"/>
      <c r="D25" s="72"/>
      <c r="E25" s="56"/>
      <c r="F25" s="58"/>
      <c r="G25" s="58"/>
      <c r="H25" s="58"/>
      <c r="I25" s="58"/>
      <c r="J25" s="58"/>
      <c r="K25" s="58"/>
      <c r="L25" s="58"/>
      <c r="M25" s="58"/>
      <c r="N25" s="205">
        <f t="shared" si="0"/>
        <v>0</v>
      </c>
    </row>
    <row r="26" spans="1:14" ht="16.149999999999999" customHeight="1">
      <c r="A26" s="181">
        <v>11</v>
      </c>
      <c r="B26" s="71"/>
      <c r="C26" s="75"/>
      <c r="D26" s="72"/>
      <c r="E26" s="51"/>
      <c r="F26" s="53"/>
      <c r="G26" s="53"/>
      <c r="H26" s="53"/>
      <c r="I26" s="53"/>
      <c r="J26" s="53"/>
      <c r="K26" s="53"/>
      <c r="L26" s="53"/>
      <c r="M26" s="53"/>
      <c r="N26" s="204">
        <f t="shared" si="0"/>
        <v>0</v>
      </c>
    </row>
    <row r="27" spans="1:14" ht="16.149999999999999" customHeight="1">
      <c r="A27" s="182">
        <v>12</v>
      </c>
      <c r="B27" s="73"/>
      <c r="C27" s="76"/>
      <c r="D27" s="72"/>
      <c r="E27" s="56"/>
      <c r="F27" s="58"/>
      <c r="G27" s="58"/>
      <c r="H27" s="58"/>
      <c r="I27" s="58"/>
      <c r="J27" s="58"/>
      <c r="K27" s="58"/>
      <c r="L27" s="58"/>
      <c r="M27" s="58"/>
      <c r="N27" s="205">
        <f t="shared" si="0"/>
        <v>0</v>
      </c>
    </row>
    <row r="28" spans="1:14" ht="16.149999999999999" customHeight="1">
      <c r="A28" s="181">
        <v>13</v>
      </c>
      <c r="B28" s="71"/>
      <c r="C28" s="75"/>
      <c r="D28" s="72"/>
      <c r="E28" s="51"/>
      <c r="F28" s="53"/>
      <c r="G28" s="53"/>
      <c r="H28" s="53"/>
      <c r="I28" s="53"/>
      <c r="J28" s="53"/>
      <c r="K28" s="53"/>
      <c r="L28" s="53"/>
      <c r="M28" s="53"/>
      <c r="N28" s="204">
        <f t="shared" si="0"/>
        <v>0</v>
      </c>
    </row>
    <row r="29" spans="1:14" ht="16.149999999999999" customHeight="1">
      <c r="A29" s="182">
        <v>14</v>
      </c>
      <c r="B29" s="73"/>
      <c r="C29" s="76"/>
      <c r="D29" s="72"/>
      <c r="E29" s="56"/>
      <c r="F29" s="58"/>
      <c r="G29" s="58"/>
      <c r="H29" s="58"/>
      <c r="I29" s="58"/>
      <c r="J29" s="58"/>
      <c r="K29" s="58"/>
      <c r="L29" s="58"/>
      <c r="M29" s="58"/>
      <c r="N29" s="205">
        <f t="shared" si="0"/>
        <v>0</v>
      </c>
    </row>
    <row r="30" spans="1:14" ht="16.149999999999999" customHeight="1">
      <c r="A30" s="181">
        <v>15</v>
      </c>
      <c r="B30" s="71"/>
      <c r="C30" s="75"/>
      <c r="D30" s="72"/>
      <c r="E30" s="51"/>
      <c r="F30" s="53"/>
      <c r="G30" s="53"/>
      <c r="H30" s="53"/>
      <c r="I30" s="53"/>
      <c r="J30" s="53"/>
      <c r="K30" s="53"/>
      <c r="L30" s="53"/>
      <c r="M30" s="53"/>
      <c r="N30" s="204">
        <f t="shared" si="0"/>
        <v>0</v>
      </c>
    </row>
    <row r="31" spans="1:14" ht="16.149999999999999" customHeight="1">
      <c r="A31" s="182">
        <v>16</v>
      </c>
      <c r="B31" s="73"/>
      <c r="C31" s="76"/>
      <c r="D31" s="72"/>
      <c r="E31" s="56"/>
      <c r="F31" s="58"/>
      <c r="G31" s="58"/>
      <c r="H31" s="58"/>
      <c r="I31" s="58"/>
      <c r="J31" s="58"/>
      <c r="K31" s="58"/>
      <c r="L31" s="58"/>
      <c r="M31" s="58"/>
      <c r="N31" s="205">
        <f t="shared" si="0"/>
        <v>0</v>
      </c>
    </row>
    <row r="32" spans="1:14" ht="16.149999999999999" customHeight="1">
      <c r="A32" s="181">
        <v>17</v>
      </c>
      <c r="B32" s="71"/>
      <c r="C32" s="75"/>
      <c r="D32" s="72"/>
      <c r="E32" s="51"/>
      <c r="F32" s="53"/>
      <c r="G32" s="53"/>
      <c r="H32" s="53"/>
      <c r="I32" s="53"/>
      <c r="J32" s="53"/>
      <c r="K32" s="53"/>
      <c r="L32" s="53"/>
      <c r="M32" s="53"/>
      <c r="N32" s="204">
        <f t="shared" si="0"/>
        <v>0</v>
      </c>
    </row>
    <row r="33" spans="1:14" ht="16.149999999999999" customHeight="1">
      <c r="A33" s="182">
        <v>18</v>
      </c>
      <c r="B33" s="73"/>
      <c r="C33" s="76"/>
      <c r="D33" s="72"/>
      <c r="E33" s="56"/>
      <c r="F33" s="58"/>
      <c r="G33" s="58"/>
      <c r="H33" s="58"/>
      <c r="I33" s="58"/>
      <c r="J33" s="58"/>
      <c r="K33" s="58"/>
      <c r="L33" s="58"/>
      <c r="M33" s="58"/>
      <c r="N33" s="205">
        <f t="shared" si="0"/>
        <v>0</v>
      </c>
    </row>
    <row r="34" spans="1:14" ht="16.149999999999999" customHeight="1">
      <c r="A34" s="181">
        <v>19</v>
      </c>
      <c r="B34" s="71"/>
      <c r="C34" s="75"/>
      <c r="D34" s="72"/>
      <c r="E34" s="51"/>
      <c r="F34" s="53"/>
      <c r="G34" s="53"/>
      <c r="H34" s="53"/>
      <c r="I34" s="53"/>
      <c r="J34" s="53"/>
      <c r="K34" s="53"/>
      <c r="L34" s="53"/>
      <c r="M34" s="53"/>
      <c r="N34" s="204">
        <f t="shared" si="0"/>
        <v>0</v>
      </c>
    </row>
    <row r="35" spans="1:14" ht="16.149999999999999" customHeight="1">
      <c r="A35" s="182">
        <v>20</v>
      </c>
      <c r="B35" s="73"/>
      <c r="C35" s="76"/>
      <c r="D35" s="72"/>
      <c r="E35" s="56"/>
      <c r="F35" s="58"/>
      <c r="G35" s="58"/>
      <c r="H35" s="58"/>
      <c r="I35" s="58"/>
      <c r="J35" s="58"/>
      <c r="K35" s="58"/>
      <c r="L35" s="58"/>
      <c r="M35" s="58"/>
      <c r="N35" s="205">
        <f t="shared" si="0"/>
        <v>0</v>
      </c>
    </row>
    <row r="36" spans="1:14" ht="16.149999999999999" customHeight="1">
      <c r="A36" s="181">
        <v>21</v>
      </c>
      <c r="B36" s="71"/>
      <c r="C36" s="75"/>
      <c r="D36" s="72"/>
      <c r="E36" s="51"/>
      <c r="F36" s="53"/>
      <c r="G36" s="53"/>
      <c r="H36" s="53"/>
      <c r="I36" s="53"/>
      <c r="J36" s="53"/>
      <c r="K36" s="53"/>
      <c r="L36" s="53"/>
      <c r="M36" s="53"/>
      <c r="N36" s="204">
        <f t="shared" si="0"/>
        <v>0</v>
      </c>
    </row>
    <row r="37" spans="1:14" ht="16.149999999999999" customHeight="1">
      <c r="A37" s="182">
        <v>22</v>
      </c>
      <c r="B37" s="73"/>
      <c r="C37" s="76"/>
      <c r="D37" s="72"/>
      <c r="E37" s="56"/>
      <c r="F37" s="58"/>
      <c r="G37" s="58"/>
      <c r="H37" s="58"/>
      <c r="I37" s="58"/>
      <c r="J37" s="58"/>
      <c r="K37" s="58"/>
      <c r="L37" s="58"/>
      <c r="M37" s="58"/>
      <c r="N37" s="205">
        <f t="shared" si="0"/>
        <v>0</v>
      </c>
    </row>
    <row r="38" spans="1:14" ht="16.149999999999999" customHeight="1">
      <c r="A38" s="181">
        <v>23</v>
      </c>
      <c r="B38" s="71"/>
      <c r="C38" s="75"/>
      <c r="D38" s="72"/>
      <c r="E38" s="51"/>
      <c r="F38" s="53"/>
      <c r="G38" s="53"/>
      <c r="H38" s="53"/>
      <c r="I38" s="53"/>
      <c r="J38" s="53"/>
      <c r="K38" s="53"/>
      <c r="L38" s="53"/>
      <c r="M38" s="53"/>
      <c r="N38" s="204">
        <f t="shared" si="0"/>
        <v>0</v>
      </c>
    </row>
    <row r="39" spans="1:14" ht="16.149999999999999" customHeight="1">
      <c r="A39" s="182">
        <v>24</v>
      </c>
      <c r="B39" s="73"/>
      <c r="C39" s="76"/>
      <c r="D39" s="72"/>
      <c r="E39" s="74"/>
      <c r="F39" s="61"/>
      <c r="G39" s="61"/>
      <c r="H39" s="61"/>
      <c r="I39" s="61"/>
      <c r="J39" s="61"/>
      <c r="K39" s="61"/>
      <c r="L39" s="61"/>
      <c r="M39" s="61"/>
      <c r="N39" s="205">
        <f t="shared" si="0"/>
        <v>0</v>
      </c>
    </row>
    <row r="40" spans="1:14" s="183" customFormat="1" ht="19.899999999999999" customHeight="1">
      <c r="A40" s="242" t="s">
        <v>117</v>
      </c>
      <c r="B40" s="242"/>
      <c r="C40" s="242"/>
      <c r="D40" s="242"/>
      <c r="E40" s="84">
        <v>24</v>
      </c>
      <c r="F40" s="242" t="s">
        <v>98</v>
      </c>
      <c r="G40" s="242"/>
      <c r="H40" s="242"/>
      <c r="I40" s="242"/>
      <c r="J40" s="243">
        <f>IFERROR((N40/E40),0)</f>
        <v>0</v>
      </c>
      <c r="K40" s="243"/>
      <c r="L40" s="242" t="s">
        <v>206</v>
      </c>
      <c r="M40" s="242"/>
      <c r="N40" s="206">
        <f>SUM(N16:N39)</f>
        <v>0</v>
      </c>
    </row>
    <row r="41" spans="1:14" ht="4.1500000000000004" customHeight="1">
      <c r="A41" s="234"/>
      <c r="B41" s="234"/>
      <c r="C41" s="234"/>
      <c r="D41" s="234"/>
      <c r="E41" s="234"/>
      <c r="F41" s="234"/>
      <c r="G41" s="234"/>
      <c r="H41" s="234"/>
      <c r="I41" s="234"/>
      <c r="J41" s="234"/>
      <c r="K41" s="234"/>
      <c r="L41" s="234"/>
      <c r="M41" s="234"/>
      <c r="N41" s="234"/>
    </row>
    <row r="44" spans="1:14" ht="20.25">
      <c r="A44" s="267" t="s">
        <v>123</v>
      </c>
      <c r="B44" s="267"/>
      <c r="C44" s="185"/>
      <c r="D44" s="79"/>
      <c r="E44" s="79"/>
      <c r="F44" s="79"/>
      <c r="G44" s="79"/>
      <c r="H44" s="79"/>
      <c r="I44" s="79"/>
      <c r="J44" s="79"/>
      <c r="K44" s="79"/>
      <c r="L44" s="79"/>
      <c r="M44" s="79"/>
      <c r="N44" s="79"/>
    </row>
    <row r="45" spans="1:14" s="78" customFormat="1" ht="2.4500000000000002" customHeight="1">
      <c r="A45" s="207"/>
      <c r="B45" s="207"/>
      <c r="C45" s="208"/>
      <c r="D45" s="207"/>
      <c r="E45" s="207"/>
      <c r="F45" s="207"/>
      <c r="G45" s="207"/>
      <c r="H45" s="207"/>
      <c r="I45" s="207"/>
      <c r="J45" s="207"/>
      <c r="K45" s="207"/>
      <c r="L45" s="207"/>
      <c r="M45" s="207"/>
      <c r="N45" s="207"/>
    </row>
    <row r="46" spans="1:14" ht="20.45" customHeight="1">
      <c r="A46" s="268" t="s">
        <v>129</v>
      </c>
      <c r="B46" s="268"/>
      <c r="C46" s="268"/>
      <c r="D46" s="268"/>
      <c r="E46" s="268"/>
      <c r="F46" s="268"/>
      <c r="G46" s="268"/>
      <c r="H46" s="268"/>
      <c r="I46" s="268"/>
      <c r="J46" s="268"/>
      <c r="K46" s="268"/>
      <c r="L46" s="268"/>
      <c r="M46" s="268"/>
      <c r="N46" s="268"/>
    </row>
    <row r="47" spans="1:14">
      <c r="A47" s="268"/>
      <c r="B47" s="268"/>
      <c r="C47" s="268"/>
      <c r="D47" s="268"/>
      <c r="E47" s="268"/>
      <c r="F47" s="268"/>
      <c r="G47" s="268"/>
      <c r="H47" s="268"/>
      <c r="I47" s="268"/>
      <c r="J47" s="268"/>
      <c r="K47" s="268"/>
      <c r="L47" s="268"/>
      <c r="M47" s="268"/>
      <c r="N47" s="268"/>
    </row>
    <row r="48" spans="1:14">
      <c r="A48" s="268"/>
      <c r="B48" s="268"/>
      <c r="C48" s="268"/>
      <c r="D48" s="268"/>
      <c r="E48" s="268"/>
      <c r="F48" s="268"/>
      <c r="G48" s="268"/>
      <c r="H48" s="268"/>
      <c r="I48" s="268"/>
      <c r="J48" s="268"/>
      <c r="K48" s="268"/>
      <c r="L48" s="268"/>
      <c r="M48" s="268"/>
      <c r="N48" s="268"/>
    </row>
    <row r="49" spans="1:14">
      <c r="A49" s="268"/>
      <c r="B49" s="268"/>
      <c r="C49" s="268"/>
      <c r="D49" s="268"/>
      <c r="E49" s="268"/>
      <c r="F49" s="268"/>
      <c r="G49" s="268"/>
      <c r="H49" s="268"/>
      <c r="I49" s="268"/>
      <c r="J49" s="268"/>
      <c r="K49" s="268"/>
      <c r="L49" s="268"/>
      <c r="M49" s="268"/>
      <c r="N49" s="268"/>
    </row>
    <row r="50" spans="1:14">
      <c r="A50" s="268"/>
      <c r="B50" s="268"/>
      <c r="C50" s="268"/>
      <c r="D50" s="268"/>
      <c r="E50" s="268"/>
      <c r="F50" s="268"/>
      <c r="G50" s="268"/>
      <c r="H50" s="268"/>
      <c r="I50" s="268"/>
      <c r="J50" s="268"/>
      <c r="K50" s="268"/>
      <c r="L50" s="268"/>
      <c r="M50" s="268"/>
      <c r="N50" s="268"/>
    </row>
    <row r="51" spans="1:14">
      <c r="A51" s="268"/>
      <c r="B51" s="268"/>
      <c r="C51" s="268"/>
      <c r="D51" s="268"/>
      <c r="E51" s="268"/>
      <c r="F51" s="268"/>
      <c r="G51" s="268"/>
      <c r="H51" s="268"/>
      <c r="I51" s="268"/>
      <c r="J51" s="268"/>
      <c r="K51" s="268"/>
      <c r="L51" s="268"/>
      <c r="M51" s="268"/>
      <c r="N51" s="268"/>
    </row>
    <row r="52" spans="1:14">
      <c r="A52" s="268"/>
      <c r="B52" s="268"/>
      <c r="C52" s="268"/>
      <c r="D52" s="268"/>
      <c r="E52" s="268"/>
      <c r="F52" s="268"/>
      <c r="G52" s="268"/>
      <c r="H52" s="268"/>
      <c r="I52" s="268"/>
      <c r="J52" s="268"/>
      <c r="K52" s="268"/>
      <c r="L52" s="268"/>
      <c r="M52" s="268"/>
      <c r="N52" s="268"/>
    </row>
    <row r="53" spans="1:14" ht="13.9" customHeight="1">
      <c r="A53" s="269" t="s">
        <v>222</v>
      </c>
      <c r="B53" s="269"/>
      <c r="C53" s="269"/>
      <c r="D53" s="269"/>
      <c r="E53" s="269"/>
      <c r="F53" s="269"/>
      <c r="G53" s="269"/>
      <c r="H53" s="269"/>
      <c r="I53" s="269"/>
      <c r="J53" s="269"/>
      <c r="K53" s="209"/>
      <c r="L53" s="209"/>
      <c r="M53" s="209"/>
      <c r="N53" s="209"/>
    </row>
    <row r="54" spans="1:14" s="77" customFormat="1" ht="14.45" customHeight="1">
      <c r="A54" s="269"/>
      <c r="B54" s="269"/>
      <c r="C54" s="269"/>
      <c r="D54" s="269"/>
      <c r="E54" s="269"/>
      <c r="F54" s="269"/>
      <c r="G54" s="269"/>
      <c r="H54" s="269"/>
      <c r="I54" s="269"/>
      <c r="J54" s="269"/>
      <c r="K54" s="80"/>
      <c r="L54" s="80"/>
      <c r="M54" s="80"/>
      <c r="N54" s="80"/>
    </row>
    <row r="55" spans="1:14" ht="13.9" customHeight="1">
      <c r="A55" s="187"/>
      <c r="B55" s="270"/>
      <c r="C55" s="270"/>
      <c r="D55" s="270"/>
      <c r="E55" s="187"/>
      <c r="F55" s="187"/>
      <c r="G55" s="187"/>
      <c r="H55" s="187"/>
      <c r="I55" s="187"/>
    </row>
    <row r="56" spans="1:14" ht="15">
      <c r="A56" s="270"/>
      <c r="B56" s="270"/>
      <c r="C56" s="270"/>
      <c r="D56" s="270"/>
      <c r="E56" s="270"/>
      <c r="F56" s="270"/>
      <c r="G56" s="188"/>
      <c r="H56" s="188"/>
      <c r="I56" s="188"/>
    </row>
    <row r="57" spans="1:14" ht="15">
      <c r="A57" s="266"/>
      <c r="B57" s="266"/>
      <c r="C57" s="266"/>
      <c r="D57" s="266"/>
      <c r="E57" s="266"/>
      <c r="F57" s="266"/>
      <c r="G57" s="266"/>
      <c r="H57" s="266"/>
      <c r="I57" s="266"/>
    </row>
  </sheetData>
  <sheetProtection formatCells="0" selectLockedCells="1"/>
  <mergeCells count="36">
    <mergeCell ref="E15:M15"/>
    <mergeCell ref="A56:F56"/>
    <mergeCell ref="A4:B4"/>
    <mergeCell ref="M4:N4"/>
    <mergeCell ref="K4:L4"/>
    <mergeCell ref="F4:G4"/>
    <mergeCell ref="H4:J4"/>
    <mergeCell ref="C4:E4"/>
    <mergeCell ref="K10:L12"/>
    <mergeCell ref="E10:J10"/>
    <mergeCell ref="E11:J11"/>
    <mergeCell ref="E12:J12"/>
    <mergeCell ref="A14:D14"/>
    <mergeCell ref="E14:F14"/>
    <mergeCell ref="A10:B10"/>
    <mergeCell ref="A57:I57"/>
    <mergeCell ref="A44:B44"/>
    <mergeCell ref="A46:N52"/>
    <mergeCell ref="A53:J54"/>
    <mergeCell ref="B55:D55"/>
    <mergeCell ref="A1:N3"/>
    <mergeCell ref="A40:D40"/>
    <mergeCell ref="F40:I40"/>
    <mergeCell ref="J40:K40"/>
    <mergeCell ref="C10:D12"/>
    <mergeCell ref="K7:M7"/>
    <mergeCell ref="K8:M8"/>
    <mergeCell ref="C6:J6"/>
    <mergeCell ref="C7:J7"/>
    <mergeCell ref="C8:J8"/>
    <mergeCell ref="K6:M6"/>
    <mergeCell ref="K14:L14"/>
    <mergeCell ref="M14:N14"/>
    <mergeCell ref="G14:J14"/>
    <mergeCell ref="M10:M12"/>
    <mergeCell ref="L40:M40"/>
  </mergeCells>
  <dataValidations count="1">
    <dataValidation type="list" allowBlank="1" showInputMessage="1" showErrorMessage="1" sqref="E40" xr:uid="{B4E003FC-13BB-47FB-B060-F0F2A3FCE11B}">
      <formula1>"12,24"</formula1>
    </dataValidation>
  </dataValidations>
  <printOptions horizontalCentered="1"/>
  <pageMargins left="0.25" right="0.25" top="0.2" bottom="0.2" header="0.3" footer="0"/>
  <pageSetup scale="62" fitToHeight="0" orientation="landscape" r:id="rId1"/>
  <headerFooter>
    <oddFooter>&amp;R&amp;10 11.11.2019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78F4-AAE4-4EE7-908C-AF05F346DAEF}">
  <sheetPr>
    <pageSetUpPr fitToPage="1"/>
  </sheetPr>
  <dimension ref="A1:S65"/>
  <sheetViews>
    <sheetView showGridLines="0" topLeftCell="A29" zoomScale="60" zoomScaleNormal="60" workbookViewId="0">
      <selection activeCell="I63" sqref="I63:Q64"/>
    </sheetView>
  </sheetViews>
  <sheetFormatPr defaultColWidth="14.85546875" defaultRowHeight="12.75"/>
  <cols>
    <col min="1" max="2" width="17.7109375" style="47" customWidth="1"/>
    <col min="3" max="3" width="17.7109375" style="184" customWidth="1"/>
    <col min="4" max="4" width="17.7109375" style="47" customWidth="1"/>
    <col min="5" max="9" width="18.7109375" style="47" customWidth="1"/>
    <col min="10" max="10" width="18.28515625" style="47" customWidth="1"/>
    <col min="11" max="11" width="22.140625" style="47" customWidth="1"/>
    <col min="12" max="16" width="18.7109375" style="47" customWidth="1"/>
    <col min="17" max="17" width="22.140625" style="47" customWidth="1"/>
    <col min="18" max="16384" width="14.85546875" style="47"/>
  </cols>
  <sheetData>
    <row r="1" spans="1:19" ht="13.9" customHeight="1">
      <c r="A1" s="327" t="s">
        <v>101</v>
      </c>
      <c r="B1" s="237"/>
      <c r="C1" s="237"/>
      <c r="D1" s="237"/>
      <c r="E1" s="237"/>
      <c r="F1" s="237"/>
      <c r="G1" s="237"/>
      <c r="H1" s="237"/>
      <c r="I1" s="237"/>
      <c r="J1" s="237"/>
      <c r="K1" s="237"/>
      <c r="L1" s="237"/>
      <c r="M1" s="237"/>
      <c r="N1" s="237"/>
      <c r="O1" s="237"/>
      <c r="P1" s="237"/>
      <c r="Q1" s="238"/>
    </row>
    <row r="2" spans="1:19" ht="13.9" customHeight="1">
      <c r="A2" s="239"/>
      <c r="B2" s="240"/>
      <c r="C2" s="240"/>
      <c r="D2" s="240"/>
      <c r="E2" s="240"/>
      <c r="F2" s="240"/>
      <c r="G2" s="240"/>
      <c r="H2" s="240"/>
      <c r="I2" s="240"/>
      <c r="J2" s="240"/>
      <c r="K2" s="240"/>
      <c r="L2" s="240"/>
      <c r="M2" s="240"/>
      <c r="N2" s="240"/>
      <c r="O2" s="240"/>
      <c r="P2" s="240"/>
      <c r="Q2" s="241"/>
    </row>
    <row r="3" spans="1:19" ht="13.9" customHeight="1" thickBot="1">
      <c r="A3" s="328"/>
      <c r="B3" s="329"/>
      <c r="C3" s="329"/>
      <c r="D3" s="329"/>
      <c r="E3" s="329"/>
      <c r="F3" s="329"/>
      <c r="G3" s="329"/>
      <c r="H3" s="329"/>
      <c r="I3" s="329"/>
      <c r="J3" s="329"/>
      <c r="K3" s="329"/>
      <c r="L3" s="329"/>
      <c r="M3" s="329"/>
      <c r="N3" s="329"/>
      <c r="O3" s="329"/>
      <c r="P3" s="329"/>
      <c r="Q3" s="330"/>
    </row>
    <row r="4" spans="1:19" ht="29.45" customHeight="1">
      <c r="A4" s="380" t="s">
        <v>165</v>
      </c>
      <c r="B4" s="380"/>
      <c r="C4" s="380"/>
      <c r="D4" s="344"/>
      <c r="E4" s="344"/>
      <c r="F4" s="344"/>
      <c r="G4" s="380" t="s">
        <v>166</v>
      </c>
      <c r="H4" s="380"/>
      <c r="I4" s="380"/>
      <c r="J4" s="344"/>
      <c r="K4" s="344"/>
      <c r="L4" s="344"/>
      <c r="M4" s="380" t="s">
        <v>208</v>
      </c>
      <c r="N4" s="380"/>
      <c r="O4" s="344"/>
      <c r="P4" s="344"/>
      <c r="Q4" s="344"/>
    </row>
    <row r="5" spans="1:19" s="381" customFormat="1" ht="9" customHeight="1"/>
    <row r="6" spans="1:19" ht="30" customHeight="1">
      <c r="A6" s="334" t="s">
        <v>214</v>
      </c>
      <c r="B6" s="334"/>
      <c r="C6" s="334"/>
      <c r="D6" s="334"/>
      <c r="E6" s="334"/>
      <c r="F6" s="334"/>
      <c r="G6" s="334"/>
      <c r="H6" s="334"/>
      <c r="I6" s="334"/>
      <c r="J6" s="334"/>
      <c r="K6" s="334"/>
      <c r="L6" s="334"/>
      <c r="M6" s="334"/>
      <c r="N6" s="334"/>
      <c r="O6" s="334"/>
      <c r="P6" s="334"/>
      <c r="Q6" s="334"/>
      <c r="R6" s="28"/>
      <c r="S6" s="28"/>
    </row>
    <row r="7" spans="1:19" s="162" customFormat="1" ht="28.15" customHeight="1">
      <c r="B7" s="163"/>
      <c r="C7" s="164"/>
      <c r="D7" s="163"/>
      <c r="E7" s="163"/>
      <c r="F7" s="336" t="s">
        <v>109</v>
      </c>
      <c r="G7" s="337"/>
      <c r="H7" s="337"/>
      <c r="I7" s="338"/>
      <c r="J7" s="335"/>
      <c r="K7" s="335"/>
      <c r="L7" s="335"/>
      <c r="R7" s="29"/>
      <c r="S7" s="29"/>
    </row>
    <row r="8" spans="1:19" s="162" customFormat="1" ht="28.15" customHeight="1" thickBot="1">
      <c r="B8" s="163"/>
      <c r="C8" s="164"/>
      <c r="D8" s="163"/>
      <c r="E8" s="163"/>
      <c r="F8" s="339" t="s">
        <v>204</v>
      </c>
      <c r="G8" s="340"/>
      <c r="H8" s="340"/>
      <c r="I8" s="341"/>
      <c r="J8" s="342"/>
      <c r="K8" s="342"/>
      <c r="L8" s="343"/>
      <c r="M8" s="165" t="str">
        <f>IF(J8=0,"",IF(J8&gt;=0.5,"",IF(J8&lt;0.5," Ownership percentage must be ≥ 50%")))</f>
        <v/>
      </c>
      <c r="N8" s="166"/>
      <c r="O8" s="166"/>
      <c r="P8" s="166"/>
      <c r="Q8" s="166"/>
      <c r="R8" s="29"/>
      <c r="S8" s="29"/>
    </row>
    <row r="9" spans="1:19" s="167" customFormat="1" ht="30.6" customHeight="1">
      <c r="A9" s="331" t="s">
        <v>194</v>
      </c>
      <c r="B9" s="332"/>
      <c r="C9" s="332"/>
      <c r="D9" s="332"/>
      <c r="E9" s="333"/>
      <c r="F9" s="163"/>
      <c r="G9" s="331" t="s">
        <v>130</v>
      </c>
      <c r="H9" s="332"/>
      <c r="I9" s="332"/>
      <c r="J9" s="332"/>
      <c r="K9" s="333"/>
      <c r="L9" s="163"/>
      <c r="M9" s="331" t="s">
        <v>195</v>
      </c>
      <c r="N9" s="332"/>
      <c r="O9" s="332"/>
      <c r="P9" s="332"/>
      <c r="Q9" s="333"/>
      <c r="R9" s="94"/>
      <c r="S9" s="94"/>
    </row>
    <row r="10" spans="1:19" s="167" customFormat="1" ht="35.450000000000003" customHeight="1">
      <c r="A10" s="378"/>
      <c r="B10" s="303"/>
      <c r="C10" s="303"/>
      <c r="D10" s="303"/>
      <c r="E10" s="304"/>
      <c r="F10" s="163"/>
      <c r="G10" s="378"/>
      <c r="H10" s="303"/>
      <c r="I10" s="303"/>
      <c r="J10" s="303"/>
      <c r="K10" s="304"/>
      <c r="L10" s="163"/>
      <c r="M10" s="302" t="s">
        <v>217</v>
      </c>
      <c r="N10" s="303"/>
      <c r="O10" s="303"/>
      <c r="P10" s="303"/>
      <c r="Q10" s="304"/>
      <c r="R10" s="94"/>
      <c r="S10" s="94"/>
    </row>
    <row r="11" spans="1:19" s="167" customFormat="1" ht="22.9" customHeight="1">
      <c r="A11" s="397" t="s">
        <v>110</v>
      </c>
      <c r="B11" s="398"/>
      <c r="C11" s="398"/>
      <c r="D11" s="398"/>
      <c r="E11" s="160"/>
      <c r="F11" s="163"/>
      <c r="G11" s="397" t="s">
        <v>110</v>
      </c>
      <c r="H11" s="398"/>
      <c r="I11" s="398"/>
      <c r="J11" s="398"/>
      <c r="K11" s="161"/>
      <c r="L11" s="163"/>
      <c r="M11" s="395" t="s">
        <v>110</v>
      </c>
      <c r="N11" s="396"/>
      <c r="O11" s="396"/>
      <c r="P11" s="396"/>
      <c r="Q11" s="160"/>
      <c r="R11" s="94"/>
      <c r="S11" s="94"/>
    </row>
    <row r="12" spans="1:19" s="167" customFormat="1" ht="22.9" customHeight="1">
      <c r="A12" s="399" t="s">
        <v>105</v>
      </c>
      <c r="B12" s="400"/>
      <c r="C12" s="400"/>
      <c r="D12" s="400"/>
      <c r="E12" s="83">
        <f>IFERROR(D13/D14*J8,0)</f>
        <v>0</v>
      </c>
      <c r="F12" s="163"/>
      <c r="G12" s="395" t="s">
        <v>106</v>
      </c>
      <c r="H12" s="396"/>
      <c r="I12" s="396"/>
      <c r="J12" s="396"/>
      <c r="K12" s="31">
        <f>IFERROR((((J14*(1-J13)/D54))*J8),0)</f>
        <v>0</v>
      </c>
      <c r="L12" s="163"/>
      <c r="M12" s="397" t="s">
        <v>198</v>
      </c>
      <c r="N12" s="398"/>
      <c r="O12" s="398"/>
      <c r="P12" s="398"/>
      <c r="Q12" s="31">
        <f>IFERROR(((P14*(P13/D54))*J8),0)</f>
        <v>0</v>
      </c>
      <c r="R12" s="94"/>
      <c r="S12" s="94"/>
    </row>
    <row r="13" spans="1:19" s="167" customFormat="1" ht="22.9" customHeight="1">
      <c r="A13" s="385" t="s">
        <v>108</v>
      </c>
      <c r="B13" s="386"/>
      <c r="C13" s="386"/>
      <c r="D13" s="68"/>
      <c r="E13" s="384"/>
      <c r="F13" s="163"/>
      <c r="G13" s="402" t="s">
        <v>103</v>
      </c>
      <c r="H13" s="403"/>
      <c r="I13" s="403"/>
      <c r="J13" s="70"/>
      <c r="K13" s="387"/>
      <c r="L13" s="163"/>
      <c r="M13" s="382" t="s">
        <v>210</v>
      </c>
      <c r="N13" s="383"/>
      <c r="O13" s="383"/>
      <c r="P13" s="168">
        <v>0.5</v>
      </c>
      <c r="Q13" s="384"/>
      <c r="R13" s="94"/>
      <c r="S13" s="94"/>
    </row>
    <row r="14" spans="1:19" s="167" customFormat="1" ht="22.9" customHeight="1">
      <c r="A14" s="385" t="s">
        <v>107</v>
      </c>
      <c r="B14" s="386"/>
      <c r="C14" s="386"/>
      <c r="D14" s="69"/>
      <c r="E14" s="384"/>
      <c r="F14" s="163"/>
      <c r="G14" s="382" t="s">
        <v>104</v>
      </c>
      <c r="H14" s="383"/>
      <c r="I14" s="383"/>
      <c r="J14" s="169">
        <f>Q54</f>
        <v>0</v>
      </c>
      <c r="K14" s="388"/>
      <c r="L14" s="163"/>
      <c r="M14" s="382" t="s">
        <v>104</v>
      </c>
      <c r="N14" s="383"/>
      <c r="O14" s="383"/>
      <c r="P14" s="170">
        <f>Q54</f>
        <v>0</v>
      </c>
      <c r="Q14" s="384"/>
      <c r="R14" s="94"/>
      <c r="S14" s="94"/>
    </row>
    <row r="15" spans="1:19" s="162" customFormat="1" ht="39.6" customHeight="1" thickBot="1">
      <c r="A15" s="392" t="s">
        <v>116</v>
      </c>
      <c r="B15" s="393"/>
      <c r="C15" s="393"/>
      <c r="D15" s="394"/>
      <c r="E15" s="90">
        <f>IFERROR(MIN(E12,E11),0)</f>
        <v>0</v>
      </c>
      <c r="G15" s="401" t="s">
        <v>128</v>
      </c>
      <c r="H15" s="306"/>
      <c r="I15" s="306"/>
      <c r="J15" s="307"/>
      <c r="K15" s="30">
        <f>IFERROR(MIN(K12,K11),0)</f>
        <v>0</v>
      </c>
      <c r="M15" s="305" t="s">
        <v>199</v>
      </c>
      <c r="N15" s="306"/>
      <c r="O15" s="306"/>
      <c r="P15" s="307"/>
      <c r="Q15" s="30">
        <f>IFERROR(MIN(Q12,Q11),0)</f>
        <v>0</v>
      </c>
      <c r="R15" s="96"/>
      <c r="S15" s="29"/>
    </row>
    <row r="16" spans="1:19" s="162" customFormat="1" ht="30" customHeight="1" thickBot="1">
      <c r="A16" s="389"/>
      <c r="B16" s="390"/>
      <c r="C16" s="390"/>
      <c r="D16" s="390"/>
      <c r="E16" s="391"/>
      <c r="G16" s="88"/>
      <c r="H16" s="88"/>
      <c r="I16" s="88"/>
      <c r="J16" s="88"/>
      <c r="K16" s="88"/>
      <c r="L16" s="171"/>
      <c r="M16" s="89"/>
      <c r="N16" s="89"/>
      <c r="O16" s="89"/>
      <c r="P16" s="89"/>
      <c r="Q16" s="89"/>
      <c r="R16" s="29"/>
      <c r="S16" s="29"/>
    </row>
    <row r="17" spans="1:19" s="162" customFormat="1" ht="22.9" customHeight="1">
      <c r="A17" s="404" t="s">
        <v>216</v>
      </c>
      <c r="B17" s="405"/>
      <c r="C17" s="405"/>
      <c r="D17" s="405"/>
      <c r="E17" s="406"/>
      <c r="G17" s="371" t="s">
        <v>113</v>
      </c>
      <c r="H17" s="300"/>
      <c r="I17" s="313"/>
      <c r="J17" s="313"/>
      <c r="K17" s="313"/>
      <c r="L17" s="313"/>
      <c r="M17" s="313"/>
      <c r="N17" s="313"/>
      <c r="O17" s="308" t="s">
        <v>115</v>
      </c>
      <c r="P17" s="308"/>
      <c r="Q17" s="301">
        <f>SUM(C29:C52)</f>
        <v>0</v>
      </c>
      <c r="R17" s="29"/>
      <c r="S17" s="29"/>
    </row>
    <row r="18" spans="1:19" s="173" customFormat="1" ht="22.9" customHeight="1">
      <c r="A18" s="359" t="s">
        <v>131</v>
      </c>
      <c r="B18" s="360"/>
      <c r="C18" s="360"/>
      <c r="D18" s="361"/>
      <c r="E18" s="172">
        <f>IFERROR((D19/D20)*J8,0)</f>
        <v>0</v>
      </c>
      <c r="F18" s="162"/>
      <c r="G18" s="372"/>
      <c r="H18" s="373"/>
      <c r="I18" s="379"/>
      <c r="J18" s="379"/>
      <c r="K18" s="379"/>
      <c r="L18" s="379"/>
      <c r="M18" s="379"/>
      <c r="N18" s="379"/>
      <c r="O18" s="309"/>
      <c r="P18" s="309"/>
      <c r="Q18" s="311"/>
      <c r="R18" s="95"/>
      <c r="S18" s="95"/>
    </row>
    <row r="19" spans="1:19" s="162" customFormat="1" ht="22.9" customHeight="1">
      <c r="A19" s="348" t="s">
        <v>159</v>
      </c>
      <c r="B19" s="349"/>
      <c r="C19" s="350"/>
      <c r="D19" s="85"/>
      <c r="E19" s="365"/>
      <c r="F19" s="174"/>
      <c r="G19" s="372"/>
      <c r="H19" s="373"/>
      <c r="I19" s="379"/>
      <c r="J19" s="379"/>
      <c r="K19" s="379"/>
      <c r="L19" s="379"/>
      <c r="M19" s="379"/>
      <c r="N19" s="379"/>
      <c r="O19" s="309"/>
      <c r="P19" s="309"/>
      <c r="Q19" s="311"/>
      <c r="R19" s="29"/>
      <c r="S19" s="29"/>
    </row>
    <row r="20" spans="1:19" s="162" customFormat="1" ht="22.9" customHeight="1" thickBot="1">
      <c r="A20" s="348" t="s">
        <v>160</v>
      </c>
      <c r="B20" s="349"/>
      <c r="C20" s="350"/>
      <c r="D20" s="86"/>
      <c r="E20" s="366"/>
      <c r="F20" s="163"/>
      <c r="G20" s="374"/>
      <c r="H20" s="375"/>
      <c r="I20" s="370"/>
      <c r="J20" s="370"/>
      <c r="K20" s="370"/>
      <c r="L20" s="370"/>
      <c r="M20" s="370"/>
      <c r="N20" s="370"/>
      <c r="O20" s="310"/>
      <c r="P20" s="310"/>
      <c r="Q20" s="312"/>
      <c r="R20" s="29"/>
      <c r="S20" s="29"/>
    </row>
    <row r="21" spans="1:19" s="162" customFormat="1" ht="22.9" customHeight="1" thickBot="1">
      <c r="A21" s="359" t="s">
        <v>132</v>
      </c>
      <c r="B21" s="360"/>
      <c r="C21" s="360"/>
      <c r="D21" s="361"/>
      <c r="E21" s="172">
        <f>IFERROR(((D22/D23)*J8),0)</f>
        <v>0</v>
      </c>
      <c r="F21" s="163"/>
      <c r="G21" s="158"/>
      <c r="H21" s="158"/>
      <c r="I21" s="158"/>
      <c r="J21" s="158"/>
      <c r="K21" s="158"/>
      <c r="L21" s="158"/>
      <c r="M21" s="158"/>
      <c r="N21" s="158"/>
      <c r="O21" s="159"/>
      <c r="P21" s="159"/>
      <c r="Q21" s="158"/>
      <c r="R21" s="29"/>
      <c r="S21" s="29"/>
    </row>
    <row r="22" spans="1:19" s="162" customFormat="1" ht="22.9" customHeight="1" thickBot="1">
      <c r="A22" s="348" t="s">
        <v>104</v>
      </c>
      <c r="B22" s="349"/>
      <c r="C22" s="350"/>
      <c r="D22" s="175">
        <f>Q54</f>
        <v>0</v>
      </c>
      <c r="E22" s="354"/>
      <c r="F22" s="163"/>
      <c r="G22" s="156"/>
      <c r="H22" s="156"/>
      <c r="I22" s="157"/>
      <c r="J22" s="157"/>
      <c r="K22" s="157"/>
      <c r="L22" s="157"/>
      <c r="M22" s="157"/>
      <c r="N22" s="284" t="s">
        <v>207</v>
      </c>
      <c r="O22" s="285"/>
      <c r="P22" s="285"/>
      <c r="Q22" s="286"/>
      <c r="R22" s="29"/>
      <c r="S22" s="29"/>
    </row>
    <row r="23" spans="1:19" s="162" customFormat="1" ht="22.9" customHeight="1">
      <c r="A23" s="348" t="s">
        <v>161</v>
      </c>
      <c r="B23" s="349"/>
      <c r="C23" s="350"/>
      <c r="D23" s="87">
        <f>D54</f>
        <v>0</v>
      </c>
      <c r="E23" s="355"/>
      <c r="F23" s="163"/>
      <c r="G23" s="293" t="s">
        <v>202</v>
      </c>
      <c r="H23" s="294"/>
      <c r="I23" s="299" t="s">
        <v>200</v>
      </c>
      <c r="J23" s="300"/>
      <c r="K23" s="300" t="s">
        <v>201</v>
      </c>
      <c r="L23" s="301"/>
      <c r="M23" s="280"/>
      <c r="N23" s="287"/>
      <c r="O23" s="288"/>
      <c r="P23" s="288"/>
      <c r="Q23" s="289"/>
      <c r="R23" s="29"/>
      <c r="S23" s="29"/>
    </row>
    <row r="24" spans="1:19" s="162" customFormat="1" ht="22.9" customHeight="1">
      <c r="A24" s="362" t="s">
        <v>211</v>
      </c>
      <c r="B24" s="363"/>
      <c r="C24" s="363"/>
      <c r="D24" s="364"/>
      <c r="E24" s="176">
        <f>IFERROR(E21/E18,0)</f>
        <v>0</v>
      </c>
      <c r="F24" s="163"/>
      <c r="G24" s="295"/>
      <c r="H24" s="296"/>
      <c r="I24" s="190" t="s">
        <v>205</v>
      </c>
      <c r="J24" s="189"/>
      <c r="K24" s="190" t="s">
        <v>205</v>
      </c>
      <c r="L24" s="212"/>
      <c r="M24" s="280"/>
      <c r="N24" s="287"/>
      <c r="O24" s="288"/>
      <c r="P24" s="288"/>
      <c r="Q24" s="289"/>
      <c r="R24" s="29"/>
      <c r="S24" s="29"/>
    </row>
    <row r="25" spans="1:19" s="162" customFormat="1" ht="50.45" customHeight="1" thickBot="1">
      <c r="A25" s="351" t="str">
        <f>IF(E24=0,"",IF(E24 &gt;=90%,"ELIGIBLE: Income Validated","INELIGIBLE: Income NOT validated.
See OPTION 1B tab."))</f>
        <v/>
      </c>
      <c r="B25" s="352"/>
      <c r="C25" s="352"/>
      <c r="D25" s="352"/>
      <c r="E25" s="353"/>
      <c r="F25" s="163"/>
      <c r="G25" s="297"/>
      <c r="H25" s="298"/>
      <c r="I25" s="367"/>
      <c r="J25" s="368"/>
      <c r="K25" s="367"/>
      <c r="L25" s="369"/>
      <c r="M25" s="280"/>
      <c r="N25" s="290"/>
      <c r="O25" s="291"/>
      <c r="P25" s="291"/>
      <c r="Q25" s="292"/>
      <c r="R25" s="29"/>
      <c r="S25" s="29"/>
    </row>
    <row r="26" spans="1:19" s="162" customFormat="1" ht="16.149999999999999" customHeight="1">
      <c r="A26" s="48"/>
      <c r="B26" s="48"/>
      <c r="C26" s="48"/>
      <c r="D26" s="48"/>
      <c r="E26" s="48"/>
      <c r="F26" s="48"/>
      <c r="G26" s="177"/>
      <c r="H26" s="177"/>
      <c r="I26" s="177"/>
      <c r="J26" s="178"/>
      <c r="K26" s="178"/>
      <c r="L26" s="178"/>
      <c r="M26" s="49"/>
      <c r="N26" s="49"/>
      <c r="O26" s="49"/>
      <c r="P26" s="49"/>
      <c r="Q26" s="49"/>
      <c r="R26" s="29"/>
      <c r="S26" s="29"/>
    </row>
    <row r="27" spans="1:19" ht="2.25" customHeight="1">
      <c r="A27" s="215"/>
      <c r="B27" s="215"/>
      <c r="C27" s="219"/>
      <c r="D27" s="215"/>
      <c r="E27" s="215"/>
      <c r="F27" s="215"/>
      <c r="G27" s="215"/>
      <c r="H27" s="215"/>
      <c r="I27" s="215"/>
      <c r="J27" s="215"/>
      <c r="K27" s="215"/>
      <c r="L27" s="215"/>
      <c r="M27" s="215"/>
      <c r="N27" s="215"/>
      <c r="O27" s="215"/>
      <c r="P27" s="215"/>
      <c r="Q27" s="215"/>
      <c r="R27" s="28"/>
      <c r="S27" s="28"/>
    </row>
    <row r="28" spans="1:19" s="179" customFormat="1" ht="19.149999999999999" customHeight="1">
      <c r="A28" s="345" t="s">
        <v>93</v>
      </c>
      <c r="B28" s="346"/>
      <c r="C28" s="346"/>
      <c r="D28" s="347"/>
      <c r="E28" s="345" t="s">
        <v>96</v>
      </c>
      <c r="F28" s="347"/>
      <c r="G28" s="356"/>
      <c r="H28" s="357"/>
      <c r="I28" s="357"/>
      <c r="J28" s="357"/>
      <c r="K28" s="357"/>
      <c r="L28" s="358"/>
      <c r="M28" s="258" t="s">
        <v>97</v>
      </c>
      <c r="N28" s="259"/>
      <c r="O28" s="281"/>
      <c r="P28" s="282"/>
      <c r="Q28" s="283"/>
      <c r="R28" s="91"/>
      <c r="S28" s="91"/>
    </row>
    <row r="29" spans="1:19" s="180" customFormat="1" ht="36" customHeight="1">
      <c r="A29" s="216" t="s">
        <v>87</v>
      </c>
      <c r="B29" s="216" t="s">
        <v>94</v>
      </c>
      <c r="C29" s="216" t="s">
        <v>114</v>
      </c>
      <c r="D29" s="217" t="s">
        <v>119</v>
      </c>
      <c r="E29" s="324" t="s">
        <v>215</v>
      </c>
      <c r="F29" s="325"/>
      <c r="G29" s="325"/>
      <c r="H29" s="325"/>
      <c r="I29" s="325"/>
      <c r="J29" s="325"/>
      <c r="K29" s="325"/>
      <c r="L29" s="325"/>
      <c r="M29" s="325"/>
      <c r="N29" s="325"/>
      <c r="O29" s="325"/>
      <c r="P29" s="326"/>
      <c r="Q29" s="218" t="s">
        <v>196</v>
      </c>
      <c r="R29" s="92"/>
      <c r="S29" s="92"/>
    </row>
    <row r="30" spans="1:19" ht="19.899999999999999" customHeight="1">
      <c r="A30" s="181">
        <v>1</v>
      </c>
      <c r="B30" s="63"/>
      <c r="C30" s="64"/>
      <c r="D30" s="50"/>
      <c r="E30" s="51"/>
      <c r="F30" s="52"/>
      <c r="G30" s="53"/>
      <c r="H30" s="53"/>
      <c r="I30" s="53"/>
      <c r="J30" s="53"/>
      <c r="K30" s="53"/>
      <c r="L30" s="53"/>
      <c r="M30" s="53"/>
      <c r="N30" s="53"/>
      <c r="O30" s="53"/>
      <c r="P30" s="54"/>
      <c r="Q30" s="65">
        <f t="shared" ref="Q30:Q44" si="0">D30-E30-F30-G30-H30-I30-J30-K30-L30-M30-N30-O30-P30</f>
        <v>0</v>
      </c>
      <c r="R30" s="28"/>
      <c r="S30" s="28"/>
    </row>
    <row r="31" spans="1:19" ht="19.899999999999999" customHeight="1">
      <c r="A31" s="182">
        <v>2</v>
      </c>
      <c r="B31" s="66"/>
      <c r="C31" s="67"/>
      <c r="D31" s="55"/>
      <c r="E31" s="56"/>
      <c r="F31" s="57"/>
      <c r="G31" s="58"/>
      <c r="H31" s="58"/>
      <c r="I31" s="58"/>
      <c r="J31" s="58"/>
      <c r="K31" s="58"/>
      <c r="L31" s="58"/>
      <c r="M31" s="58"/>
      <c r="N31" s="58"/>
      <c r="O31" s="58"/>
      <c r="P31" s="59"/>
      <c r="Q31" s="65">
        <f t="shared" si="0"/>
        <v>0</v>
      </c>
      <c r="R31" s="28"/>
      <c r="S31" s="28"/>
    </row>
    <row r="32" spans="1:19" ht="19.899999999999999" customHeight="1">
      <c r="A32" s="181">
        <v>3</v>
      </c>
      <c r="B32" s="63"/>
      <c r="C32" s="64"/>
      <c r="D32" s="50"/>
      <c r="E32" s="51"/>
      <c r="F32" s="52"/>
      <c r="G32" s="53"/>
      <c r="H32" s="53"/>
      <c r="I32" s="53"/>
      <c r="J32" s="53"/>
      <c r="K32" s="53"/>
      <c r="L32" s="53"/>
      <c r="M32" s="53"/>
      <c r="N32" s="53"/>
      <c r="O32" s="53"/>
      <c r="P32" s="54"/>
      <c r="Q32" s="65">
        <f t="shared" si="0"/>
        <v>0</v>
      </c>
      <c r="R32" s="28"/>
      <c r="S32" s="28"/>
    </row>
    <row r="33" spans="1:19" ht="19.899999999999999" customHeight="1">
      <c r="A33" s="182">
        <v>4</v>
      </c>
      <c r="B33" s="66"/>
      <c r="C33" s="67"/>
      <c r="D33" s="55"/>
      <c r="E33" s="56"/>
      <c r="F33" s="57"/>
      <c r="G33" s="58"/>
      <c r="H33" s="58"/>
      <c r="I33" s="58"/>
      <c r="J33" s="58"/>
      <c r="K33" s="58"/>
      <c r="L33" s="58"/>
      <c r="M33" s="58"/>
      <c r="N33" s="58"/>
      <c r="O33" s="58"/>
      <c r="P33" s="59"/>
      <c r="Q33" s="65">
        <f t="shared" si="0"/>
        <v>0</v>
      </c>
      <c r="R33" s="28"/>
      <c r="S33" s="28"/>
    </row>
    <row r="34" spans="1:19" ht="19.899999999999999" customHeight="1">
      <c r="A34" s="181">
        <v>5</v>
      </c>
      <c r="B34" s="63"/>
      <c r="C34" s="64"/>
      <c r="D34" s="50"/>
      <c r="E34" s="51"/>
      <c r="F34" s="52"/>
      <c r="G34" s="53"/>
      <c r="H34" s="53"/>
      <c r="I34" s="53"/>
      <c r="J34" s="53"/>
      <c r="K34" s="53"/>
      <c r="L34" s="53"/>
      <c r="M34" s="53"/>
      <c r="N34" s="53"/>
      <c r="O34" s="53"/>
      <c r="P34" s="54"/>
      <c r="Q34" s="65">
        <f t="shared" si="0"/>
        <v>0</v>
      </c>
      <c r="R34" s="28"/>
      <c r="S34" s="28"/>
    </row>
    <row r="35" spans="1:19" ht="19.899999999999999" customHeight="1">
      <c r="A35" s="182">
        <v>6</v>
      </c>
      <c r="B35" s="66"/>
      <c r="C35" s="67"/>
      <c r="D35" s="55"/>
      <c r="E35" s="56"/>
      <c r="F35" s="57"/>
      <c r="G35" s="58"/>
      <c r="H35" s="58"/>
      <c r="I35" s="58"/>
      <c r="J35" s="58"/>
      <c r="K35" s="58"/>
      <c r="L35" s="58"/>
      <c r="M35" s="58"/>
      <c r="N35" s="58"/>
      <c r="O35" s="58"/>
      <c r="P35" s="59"/>
      <c r="Q35" s="65">
        <f t="shared" si="0"/>
        <v>0</v>
      </c>
      <c r="R35" s="28"/>
      <c r="S35" s="28"/>
    </row>
    <row r="36" spans="1:19" ht="19.899999999999999" customHeight="1">
      <c r="A36" s="181">
        <v>7</v>
      </c>
      <c r="B36" s="63"/>
      <c r="C36" s="64"/>
      <c r="D36" s="50"/>
      <c r="E36" s="51"/>
      <c r="F36" s="52"/>
      <c r="G36" s="53"/>
      <c r="H36" s="53"/>
      <c r="I36" s="53"/>
      <c r="J36" s="53"/>
      <c r="K36" s="53"/>
      <c r="L36" s="53"/>
      <c r="M36" s="53"/>
      <c r="N36" s="53"/>
      <c r="O36" s="53"/>
      <c r="P36" s="54"/>
      <c r="Q36" s="65">
        <f t="shared" si="0"/>
        <v>0</v>
      </c>
      <c r="R36" s="28"/>
      <c r="S36" s="28"/>
    </row>
    <row r="37" spans="1:19" ht="19.899999999999999" customHeight="1">
      <c r="A37" s="182">
        <v>8</v>
      </c>
      <c r="B37" s="66"/>
      <c r="C37" s="67"/>
      <c r="D37" s="55"/>
      <c r="E37" s="56"/>
      <c r="F37" s="57"/>
      <c r="G37" s="58"/>
      <c r="H37" s="58"/>
      <c r="I37" s="58"/>
      <c r="J37" s="58"/>
      <c r="K37" s="58"/>
      <c r="L37" s="58"/>
      <c r="M37" s="58"/>
      <c r="N37" s="58"/>
      <c r="O37" s="58"/>
      <c r="P37" s="59"/>
      <c r="Q37" s="65">
        <f t="shared" si="0"/>
        <v>0</v>
      </c>
      <c r="R37" s="28"/>
      <c r="S37" s="28"/>
    </row>
    <row r="38" spans="1:19" ht="19.899999999999999" customHeight="1">
      <c r="A38" s="181">
        <v>9</v>
      </c>
      <c r="B38" s="63"/>
      <c r="C38" s="64"/>
      <c r="D38" s="50"/>
      <c r="E38" s="51"/>
      <c r="F38" s="52"/>
      <c r="G38" s="53"/>
      <c r="H38" s="53"/>
      <c r="I38" s="53"/>
      <c r="J38" s="53"/>
      <c r="K38" s="53"/>
      <c r="L38" s="53"/>
      <c r="M38" s="53"/>
      <c r="N38" s="53"/>
      <c r="O38" s="53"/>
      <c r="P38" s="54"/>
      <c r="Q38" s="65">
        <f t="shared" si="0"/>
        <v>0</v>
      </c>
      <c r="R38" s="28"/>
      <c r="S38" s="28"/>
    </row>
    <row r="39" spans="1:19" ht="19.899999999999999" customHeight="1">
      <c r="A39" s="182">
        <v>10</v>
      </c>
      <c r="B39" s="66"/>
      <c r="C39" s="67"/>
      <c r="D39" s="55"/>
      <c r="E39" s="56"/>
      <c r="F39" s="57"/>
      <c r="G39" s="58"/>
      <c r="H39" s="58"/>
      <c r="I39" s="58"/>
      <c r="J39" s="58"/>
      <c r="K39" s="58"/>
      <c r="L39" s="58"/>
      <c r="M39" s="58"/>
      <c r="N39" s="58"/>
      <c r="O39" s="58"/>
      <c r="P39" s="59"/>
      <c r="Q39" s="65">
        <f t="shared" si="0"/>
        <v>0</v>
      </c>
      <c r="R39" s="28"/>
      <c r="S39" s="28"/>
    </row>
    <row r="40" spans="1:19" ht="19.899999999999999" customHeight="1">
      <c r="A40" s="181">
        <v>11</v>
      </c>
      <c r="B40" s="63"/>
      <c r="C40" s="64"/>
      <c r="D40" s="50"/>
      <c r="E40" s="51"/>
      <c r="F40" s="52"/>
      <c r="G40" s="53"/>
      <c r="H40" s="53"/>
      <c r="I40" s="53"/>
      <c r="J40" s="53"/>
      <c r="K40" s="53"/>
      <c r="L40" s="53"/>
      <c r="M40" s="53"/>
      <c r="N40" s="53"/>
      <c r="O40" s="53"/>
      <c r="P40" s="54"/>
      <c r="Q40" s="65">
        <f t="shared" si="0"/>
        <v>0</v>
      </c>
      <c r="R40" s="28"/>
      <c r="S40" s="28"/>
    </row>
    <row r="41" spans="1:19" ht="19.899999999999999" customHeight="1">
      <c r="A41" s="182">
        <v>12</v>
      </c>
      <c r="B41" s="66"/>
      <c r="C41" s="67"/>
      <c r="D41" s="55"/>
      <c r="E41" s="56"/>
      <c r="F41" s="57"/>
      <c r="G41" s="58"/>
      <c r="H41" s="58"/>
      <c r="I41" s="58"/>
      <c r="J41" s="58"/>
      <c r="K41" s="58"/>
      <c r="L41" s="58"/>
      <c r="M41" s="58"/>
      <c r="N41" s="58"/>
      <c r="O41" s="58"/>
      <c r="P41" s="59"/>
      <c r="Q41" s="65">
        <f t="shared" si="0"/>
        <v>0</v>
      </c>
      <c r="R41" s="28"/>
      <c r="S41" s="28"/>
    </row>
    <row r="42" spans="1:19" ht="19.899999999999999" customHeight="1">
      <c r="A42" s="181">
        <v>13</v>
      </c>
      <c r="B42" s="63"/>
      <c r="C42" s="64"/>
      <c r="D42" s="50"/>
      <c r="E42" s="51"/>
      <c r="F42" s="52"/>
      <c r="G42" s="53"/>
      <c r="H42" s="53"/>
      <c r="I42" s="53"/>
      <c r="J42" s="53"/>
      <c r="K42" s="53"/>
      <c r="L42" s="53"/>
      <c r="M42" s="53"/>
      <c r="N42" s="53"/>
      <c r="O42" s="53"/>
      <c r="P42" s="54"/>
      <c r="Q42" s="65">
        <f t="shared" si="0"/>
        <v>0</v>
      </c>
      <c r="R42" s="28"/>
      <c r="S42" s="28"/>
    </row>
    <row r="43" spans="1:19" ht="19.899999999999999" customHeight="1">
      <c r="A43" s="182">
        <v>14</v>
      </c>
      <c r="B43" s="66"/>
      <c r="C43" s="67"/>
      <c r="D43" s="55"/>
      <c r="E43" s="56"/>
      <c r="F43" s="57"/>
      <c r="G43" s="58"/>
      <c r="H43" s="58"/>
      <c r="I43" s="58"/>
      <c r="J43" s="58"/>
      <c r="K43" s="58"/>
      <c r="L43" s="58"/>
      <c r="M43" s="58"/>
      <c r="N43" s="58"/>
      <c r="O43" s="58"/>
      <c r="P43" s="59"/>
      <c r="Q43" s="65">
        <f t="shared" si="0"/>
        <v>0</v>
      </c>
      <c r="R43" s="28"/>
      <c r="S43" s="28"/>
    </row>
    <row r="44" spans="1:19" ht="19.899999999999999" customHeight="1">
      <c r="A44" s="181">
        <v>15</v>
      </c>
      <c r="B44" s="63"/>
      <c r="C44" s="64"/>
      <c r="D44" s="50"/>
      <c r="E44" s="51"/>
      <c r="F44" s="52"/>
      <c r="G44" s="53"/>
      <c r="H44" s="53"/>
      <c r="I44" s="53"/>
      <c r="J44" s="53"/>
      <c r="K44" s="53"/>
      <c r="L44" s="53"/>
      <c r="M44" s="53"/>
      <c r="N44" s="53"/>
      <c r="O44" s="53"/>
      <c r="P44" s="54"/>
      <c r="Q44" s="65">
        <f t="shared" si="0"/>
        <v>0</v>
      </c>
      <c r="R44" s="28"/>
      <c r="S44" s="28"/>
    </row>
    <row r="45" spans="1:19" ht="19.899999999999999" customHeight="1">
      <c r="A45" s="182">
        <v>16</v>
      </c>
      <c r="B45" s="66"/>
      <c r="C45" s="67"/>
      <c r="D45" s="55"/>
      <c r="E45" s="56"/>
      <c r="F45" s="57"/>
      <c r="G45" s="58"/>
      <c r="H45" s="58"/>
      <c r="I45" s="58"/>
      <c r="J45" s="58"/>
      <c r="K45" s="58"/>
      <c r="L45" s="58"/>
      <c r="M45" s="58"/>
      <c r="N45" s="58"/>
      <c r="O45" s="58"/>
      <c r="P45" s="59"/>
      <c r="Q45" s="65">
        <f>D45-E45-F45-G45-H45-I45-J45-K45-L45-M45-N45-O45-P45</f>
        <v>0</v>
      </c>
      <c r="R45" s="28"/>
      <c r="S45" s="28"/>
    </row>
    <row r="46" spans="1:19" ht="19.899999999999999" customHeight="1">
      <c r="A46" s="181">
        <v>17</v>
      </c>
      <c r="B46" s="63"/>
      <c r="C46" s="64"/>
      <c r="D46" s="50"/>
      <c r="E46" s="51"/>
      <c r="F46" s="52"/>
      <c r="G46" s="53"/>
      <c r="H46" s="53"/>
      <c r="I46" s="53"/>
      <c r="J46" s="53"/>
      <c r="K46" s="53"/>
      <c r="L46" s="53"/>
      <c r="M46" s="53"/>
      <c r="N46" s="53"/>
      <c r="O46" s="53"/>
      <c r="P46" s="54"/>
      <c r="Q46" s="65">
        <f t="shared" ref="Q46:Q53" si="1">D46-E46-F46-G46-H46-I46-J46-K46-L46-M46-N46-O46-P46</f>
        <v>0</v>
      </c>
      <c r="R46" s="28"/>
      <c r="S46" s="28"/>
    </row>
    <row r="47" spans="1:19" ht="19.899999999999999" customHeight="1">
      <c r="A47" s="182">
        <v>18</v>
      </c>
      <c r="B47" s="66"/>
      <c r="C47" s="67"/>
      <c r="D47" s="55"/>
      <c r="E47" s="56"/>
      <c r="F47" s="57"/>
      <c r="G47" s="58"/>
      <c r="H47" s="58"/>
      <c r="I47" s="58"/>
      <c r="J47" s="58"/>
      <c r="K47" s="58"/>
      <c r="L47" s="58"/>
      <c r="M47" s="58"/>
      <c r="N47" s="58"/>
      <c r="O47" s="58"/>
      <c r="P47" s="59"/>
      <c r="Q47" s="65">
        <f t="shared" si="1"/>
        <v>0</v>
      </c>
      <c r="R47" s="28"/>
      <c r="S47" s="28"/>
    </row>
    <row r="48" spans="1:19" ht="19.899999999999999" customHeight="1">
      <c r="A48" s="181">
        <v>19</v>
      </c>
      <c r="B48" s="63"/>
      <c r="C48" s="64"/>
      <c r="D48" s="50"/>
      <c r="E48" s="51"/>
      <c r="F48" s="52"/>
      <c r="G48" s="53"/>
      <c r="H48" s="53"/>
      <c r="I48" s="53"/>
      <c r="J48" s="53"/>
      <c r="K48" s="53"/>
      <c r="L48" s="53"/>
      <c r="M48" s="53"/>
      <c r="N48" s="53"/>
      <c r="O48" s="53"/>
      <c r="P48" s="54"/>
      <c r="Q48" s="65">
        <f t="shared" si="1"/>
        <v>0</v>
      </c>
      <c r="R48" s="28"/>
      <c r="S48" s="28"/>
    </row>
    <row r="49" spans="1:19" ht="19.899999999999999" customHeight="1">
      <c r="A49" s="182">
        <v>20</v>
      </c>
      <c r="B49" s="66"/>
      <c r="C49" s="67"/>
      <c r="D49" s="55"/>
      <c r="E49" s="56"/>
      <c r="F49" s="57"/>
      <c r="G49" s="58"/>
      <c r="H49" s="58"/>
      <c r="I49" s="58"/>
      <c r="J49" s="58"/>
      <c r="K49" s="58"/>
      <c r="L49" s="58"/>
      <c r="M49" s="58"/>
      <c r="N49" s="58"/>
      <c r="O49" s="58"/>
      <c r="P49" s="59"/>
      <c r="Q49" s="65">
        <f t="shared" si="1"/>
        <v>0</v>
      </c>
      <c r="R49" s="28"/>
      <c r="S49" s="28"/>
    </row>
    <row r="50" spans="1:19" ht="19.899999999999999" customHeight="1">
      <c r="A50" s="181">
        <v>21</v>
      </c>
      <c r="B50" s="63"/>
      <c r="C50" s="64"/>
      <c r="D50" s="50"/>
      <c r="E50" s="51"/>
      <c r="F50" s="52"/>
      <c r="G50" s="53"/>
      <c r="H50" s="53"/>
      <c r="I50" s="53"/>
      <c r="J50" s="53"/>
      <c r="K50" s="53"/>
      <c r="L50" s="53"/>
      <c r="M50" s="53"/>
      <c r="N50" s="53"/>
      <c r="O50" s="53"/>
      <c r="P50" s="54"/>
      <c r="Q50" s="65">
        <f t="shared" si="1"/>
        <v>0</v>
      </c>
      <c r="R50" s="28"/>
      <c r="S50" s="28"/>
    </row>
    <row r="51" spans="1:19" ht="19.899999999999999" customHeight="1">
      <c r="A51" s="182">
        <v>22</v>
      </c>
      <c r="B51" s="66"/>
      <c r="C51" s="67"/>
      <c r="D51" s="55"/>
      <c r="E51" s="56"/>
      <c r="F51" s="57"/>
      <c r="G51" s="58"/>
      <c r="H51" s="58"/>
      <c r="I51" s="58"/>
      <c r="J51" s="58"/>
      <c r="K51" s="58"/>
      <c r="L51" s="58"/>
      <c r="M51" s="58"/>
      <c r="N51" s="58"/>
      <c r="O51" s="58"/>
      <c r="P51" s="59"/>
      <c r="Q51" s="65">
        <f t="shared" si="1"/>
        <v>0</v>
      </c>
      <c r="R51" s="28"/>
      <c r="S51" s="28"/>
    </row>
    <row r="52" spans="1:19" ht="19.899999999999999" customHeight="1">
      <c r="A52" s="181">
        <v>23</v>
      </c>
      <c r="B52" s="63"/>
      <c r="C52" s="64"/>
      <c r="D52" s="50"/>
      <c r="E52" s="51"/>
      <c r="F52" s="52"/>
      <c r="G52" s="53"/>
      <c r="H52" s="53"/>
      <c r="I52" s="53"/>
      <c r="J52" s="53"/>
      <c r="K52" s="53"/>
      <c r="L52" s="53"/>
      <c r="M52" s="53"/>
      <c r="N52" s="53"/>
      <c r="O52" s="53"/>
      <c r="P52" s="54"/>
      <c r="Q52" s="65">
        <f t="shared" si="1"/>
        <v>0</v>
      </c>
      <c r="R52" s="28"/>
      <c r="S52" s="28"/>
    </row>
    <row r="53" spans="1:19" ht="19.899999999999999" customHeight="1">
      <c r="A53" s="182">
        <v>24</v>
      </c>
      <c r="B53" s="66"/>
      <c r="C53" s="67"/>
      <c r="D53" s="55"/>
      <c r="E53" s="56"/>
      <c r="F53" s="60"/>
      <c r="G53" s="61"/>
      <c r="H53" s="61"/>
      <c r="I53" s="61"/>
      <c r="J53" s="61"/>
      <c r="K53" s="61"/>
      <c r="L53" s="61"/>
      <c r="M53" s="61"/>
      <c r="N53" s="61"/>
      <c r="O53" s="61"/>
      <c r="P53" s="62"/>
      <c r="Q53" s="65">
        <f t="shared" si="1"/>
        <v>0</v>
      </c>
      <c r="R53" s="28"/>
      <c r="S53" s="28"/>
    </row>
    <row r="54" spans="1:19" s="183" customFormat="1" ht="19.899999999999999" customHeight="1">
      <c r="A54" s="376" t="s">
        <v>203</v>
      </c>
      <c r="B54" s="377"/>
      <c r="C54" s="377"/>
      <c r="D54" s="155"/>
      <c r="E54" s="314">
        <f>SUM(E30:P53)</f>
        <v>0</v>
      </c>
      <c r="F54" s="315"/>
      <c r="G54" s="316" t="s">
        <v>139</v>
      </c>
      <c r="H54" s="317"/>
      <c r="I54" s="318"/>
      <c r="J54" s="319"/>
      <c r="K54" s="320" t="s">
        <v>102</v>
      </c>
      <c r="L54" s="321"/>
      <c r="M54" s="322">
        <f>IFERROR((Q54/D54),0)</f>
        <v>0</v>
      </c>
      <c r="N54" s="323"/>
      <c r="O54" s="242" t="s">
        <v>197</v>
      </c>
      <c r="P54" s="242"/>
      <c r="Q54" s="98">
        <f>SUM(Q30:Q53)+I25+K25</f>
        <v>0</v>
      </c>
      <c r="R54" s="93"/>
      <c r="S54" s="93"/>
    </row>
    <row r="55" spans="1:19" s="183" customFormat="1" ht="4.1500000000000004" customHeight="1">
      <c r="A55" s="215"/>
      <c r="B55" s="215"/>
      <c r="C55" s="219"/>
      <c r="D55" s="215"/>
      <c r="E55" s="215"/>
      <c r="F55" s="215"/>
      <c r="G55" s="215"/>
      <c r="H55" s="215"/>
      <c r="I55" s="215"/>
      <c r="J55" s="215"/>
      <c r="K55" s="215"/>
      <c r="L55" s="215"/>
      <c r="M55" s="215"/>
      <c r="N55" s="215"/>
      <c r="O55" s="215"/>
      <c r="P55" s="215"/>
      <c r="Q55" s="215"/>
      <c r="R55" s="93"/>
      <c r="S55" s="93"/>
    </row>
    <row r="56" spans="1:19" s="183" customFormat="1" ht="4.1500000000000004" customHeight="1">
      <c r="A56" s="234"/>
      <c r="B56" s="234"/>
      <c r="C56" s="235"/>
      <c r="D56" s="234"/>
      <c r="E56" s="234"/>
      <c r="F56" s="234"/>
      <c r="G56" s="234"/>
      <c r="H56" s="234"/>
      <c r="I56" s="234"/>
      <c r="J56" s="234"/>
      <c r="K56" s="234"/>
      <c r="L56" s="234"/>
      <c r="M56" s="234"/>
      <c r="N56" s="234"/>
      <c r="O56" s="234"/>
      <c r="P56" s="234"/>
      <c r="Q56" s="234"/>
      <c r="R56" s="93"/>
      <c r="S56" s="93"/>
    </row>
    <row r="57" spans="1:19" s="183" customFormat="1" ht="4.1500000000000004" customHeight="1">
      <c r="A57" s="234"/>
      <c r="B57" s="234"/>
      <c r="C57" s="235"/>
      <c r="D57" s="234"/>
      <c r="E57" s="234"/>
      <c r="F57" s="234"/>
      <c r="G57" s="234"/>
      <c r="H57" s="234"/>
      <c r="I57" s="234"/>
      <c r="J57" s="234"/>
      <c r="K57" s="234"/>
      <c r="L57" s="234"/>
      <c r="M57" s="234"/>
      <c r="N57" s="234"/>
      <c r="O57" s="234"/>
      <c r="P57" s="234"/>
      <c r="Q57" s="234"/>
      <c r="R57" s="93"/>
      <c r="S57" s="93"/>
    </row>
    <row r="59" spans="1:19" ht="19.149999999999999" customHeight="1">
      <c r="A59" s="267" t="s">
        <v>123</v>
      </c>
      <c r="B59" s="267"/>
      <c r="C59" s="185"/>
      <c r="D59" s="79"/>
      <c r="E59" s="79"/>
      <c r="F59" s="79"/>
      <c r="G59" s="79"/>
      <c r="H59" s="79"/>
      <c r="I59" s="79"/>
      <c r="J59" s="79"/>
      <c r="K59" s="79"/>
      <c r="L59" s="79"/>
      <c r="M59" s="79"/>
      <c r="N59" s="79"/>
      <c r="O59" s="79"/>
      <c r="P59" s="79"/>
      <c r="Q59" s="79"/>
    </row>
    <row r="60" spans="1:19" ht="2.4500000000000002" customHeight="1">
      <c r="A60" s="186"/>
      <c r="B60" s="186"/>
      <c r="C60" s="186"/>
      <c r="D60" s="186"/>
      <c r="E60" s="186"/>
      <c r="F60" s="186"/>
      <c r="G60" s="186"/>
      <c r="H60" s="186"/>
      <c r="I60" s="186"/>
      <c r="J60" s="186"/>
      <c r="K60" s="186"/>
      <c r="L60" s="186"/>
      <c r="M60" s="186"/>
      <c r="N60" s="186"/>
      <c r="O60" s="186"/>
      <c r="P60" s="186"/>
      <c r="Q60" s="186"/>
    </row>
    <row r="61" spans="1:19">
      <c r="A61" s="269" t="s">
        <v>129</v>
      </c>
      <c r="B61" s="269"/>
      <c r="C61" s="269"/>
      <c r="D61" s="269"/>
      <c r="E61" s="269"/>
      <c r="F61" s="269"/>
      <c r="G61" s="269"/>
      <c r="H61" s="269"/>
    </row>
    <row r="62" spans="1:19">
      <c r="A62" s="269"/>
      <c r="B62" s="269"/>
      <c r="C62" s="269"/>
      <c r="D62" s="269"/>
      <c r="E62" s="269"/>
      <c r="F62" s="269"/>
      <c r="G62" s="269"/>
      <c r="H62" s="269"/>
    </row>
    <row r="63" spans="1:19">
      <c r="A63" s="269"/>
      <c r="B63" s="269"/>
      <c r="C63" s="269"/>
      <c r="D63" s="269"/>
      <c r="E63" s="269"/>
      <c r="F63" s="269"/>
      <c r="G63" s="269"/>
      <c r="H63" s="269"/>
      <c r="I63" s="269" t="s">
        <v>223</v>
      </c>
      <c r="J63" s="269"/>
      <c r="K63" s="269"/>
      <c r="L63" s="269"/>
      <c r="M63" s="269"/>
      <c r="N63" s="269"/>
      <c r="O63" s="269"/>
      <c r="P63" s="269"/>
      <c r="Q63" s="269"/>
    </row>
    <row r="64" spans="1:19" ht="42.75" customHeight="1">
      <c r="A64" s="269"/>
      <c r="B64" s="269"/>
      <c r="C64" s="269"/>
      <c r="D64" s="269"/>
      <c r="E64" s="269"/>
      <c r="F64" s="269"/>
      <c r="G64" s="269"/>
      <c r="H64" s="269"/>
      <c r="I64" s="269"/>
      <c r="J64" s="269"/>
      <c r="K64" s="269"/>
      <c r="L64" s="269"/>
      <c r="M64" s="269"/>
      <c r="N64" s="269"/>
      <c r="O64" s="269"/>
      <c r="P64" s="269"/>
      <c r="Q64" s="269"/>
    </row>
    <row r="65" spans="1:17" ht="61.15" customHeight="1">
      <c r="A65" s="269"/>
      <c r="B65" s="269"/>
      <c r="C65" s="269"/>
      <c r="D65" s="269"/>
      <c r="E65" s="269"/>
      <c r="F65" s="269"/>
      <c r="G65" s="269"/>
      <c r="H65" s="269"/>
      <c r="I65" s="266"/>
      <c r="J65" s="266"/>
      <c r="K65" s="266"/>
      <c r="L65" s="266"/>
      <c r="M65" s="266"/>
      <c r="N65" s="266"/>
      <c r="O65" s="266"/>
      <c r="P65" s="266"/>
      <c r="Q65" s="266"/>
    </row>
  </sheetData>
  <sheetProtection formatCells="0"/>
  <mergeCells count="78">
    <mergeCell ref="A16:E16"/>
    <mergeCell ref="A15:D15"/>
    <mergeCell ref="A18:D18"/>
    <mergeCell ref="M11:P11"/>
    <mergeCell ref="M12:P12"/>
    <mergeCell ref="A12:D12"/>
    <mergeCell ref="G12:J12"/>
    <mergeCell ref="A11:D11"/>
    <mergeCell ref="G11:J11"/>
    <mergeCell ref="G15:J15"/>
    <mergeCell ref="E13:E14"/>
    <mergeCell ref="G13:I13"/>
    <mergeCell ref="G14:I14"/>
    <mergeCell ref="I18:N18"/>
    <mergeCell ref="A17:E17"/>
    <mergeCell ref="A54:C54"/>
    <mergeCell ref="A9:E10"/>
    <mergeCell ref="G9:K10"/>
    <mergeCell ref="I19:N19"/>
    <mergeCell ref="A4:C4"/>
    <mergeCell ref="D4:F4"/>
    <mergeCell ref="G4:I4"/>
    <mergeCell ref="J4:L4"/>
    <mergeCell ref="M4:N4"/>
    <mergeCell ref="A5:XFD5"/>
    <mergeCell ref="M13:O13"/>
    <mergeCell ref="Q13:Q14"/>
    <mergeCell ref="A13:C13"/>
    <mergeCell ref="M14:O14"/>
    <mergeCell ref="K13:K14"/>
    <mergeCell ref="A14:C14"/>
    <mergeCell ref="A28:D28"/>
    <mergeCell ref="A20:C20"/>
    <mergeCell ref="A25:E25"/>
    <mergeCell ref="E22:E23"/>
    <mergeCell ref="G28:L28"/>
    <mergeCell ref="A21:D21"/>
    <mergeCell ref="A24:D24"/>
    <mergeCell ref="E19:E20"/>
    <mergeCell ref="E28:F28"/>
    <mergeCell ref="A19:C19"/>
    <mergeCell ref="A23:C23"/>
    <mergeCell ref="I25:J25"/>
    <mergeCell ref="K25:L25"/>
    <mergeCell ref="I20:N20"/>
    <mergeCell ref="A22:C22"/>
    <mergeCell ref="G17:H20"/>
    <mergeCell ref="A1:Q3"/>
    <mergeCell ref="M9:Q9"/>
    <mergeCell ref="A6:Q6"/>
    <mergeCell ref="J7:L7"/>
    <mergeCell ref="F7:I7"/>
    <mergeCell ref="F8:I8"/>
    <mergeCell ref="J8:L8"/>
    <mergeCell ref="O4:Q4"/>
    <mergeCell ref="M10:Q10"/>
    <mergeCell ref="M15:P15"/>
    <mergeCell ref="A59:B59"/>
    <mergeCell ref="A61:H65"/>
    <mergeCell ref="I63:Q64"/>
    <mergeCell ref="I65:Q65"/>
    <mergeCell ref="O17:P20"/>
    <mergeCell ref="Q17:Q20"/>
    <mergeCell ref="I17:N17"/>
    <mergeCell ref="E54:F54"/>
    <mergeCell ref="G54:H54"/>
    <mergeCell ref="I54:J54"/>
    <mergeCell ref="K54:L54"/>
    <mergeCell ref="O54:P54"/>
    <mergeCell ref="M54:N54"/>
    <mergeCell ref="E29:P29"/>
    <mergeCell ref="M23:M25"/>
    <mergeCell ref="O28:Q28"/>
    <mergeCell ref="M28:N28"/>
    <mergeCell ref="N22:Q25"/>
    <mergeCell ref="G23:H25"/>
    <mergeCell ref="I23:J23"/>
    <mergeCell ref="K23:L23"/>
  </mergeCells>
  <conditionalFormatting sqref="G9:K15 M9:Q15">
    <cfRule type="expression" dxfId="6" priority="5">
      <formula>$J$7="Third-Party Prepared P&amp;L"</formula>
    </cfRule>
  </conditionalFormatting>
  <conditionalFormatting sqref="A9 A9:E25 M9:Q15">
    <cfRule type="expression" dxfId="5" priority="2">
      <formula>$J$7="Third-Party Expense Statement"</formula>
    </cfRule>
  </conditionalFormatting>
  <conditionalFormatting sqref="A11:E19 G11:K15 A21:E22 A20:D20 A24:E25 A23:D23 A9 G9">
    <cfRule type="expression" dxfId="4" priority="1">
      <formula>$J$7="Fixed Expense Ratio of 50%"</formula>
    </cfRule>
  </conditionalFormatting>
  <dataValidations count="1">
    <dataValidation type="list" allowBlank="1" showInputMessage="1" showErrorMessage="1" sqref="J7:L7" xr:uid="{865A761A-2512-4151-9B14-7868BF92FCAD}">
      <formula1>"THIRD-PARTY PREPARED P&amp;L,THIRD-PARTY EXPENSE STATEMENT,FIXED EXPENSE RATIO OF 50%"</formula1>
    </dataValidation>
  </dataValidations>
  <printOptions horizontalCentered="1"/>
  <pageMargins left="0.1" right="0.1" top="0.2" bottom="0.25" header="0.3" footer="0.3"/>
  <pageSetup scale="42" fitToHeight="0" orientation="landscape" r:id="rId1"/>
  <headerFooter>
    <oddFooter xml:space="preserve">&amp;R&amp;12 11.11.2019&amp;9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C60-CA0C-4C95-A2E5-20543E69225C}">
  <dimension ref="A1:O43"/>
  <sheetViews>
    <sheetView topLeftCell="A14" zoomScale="90" zoomScaleNormal="90" workbookViewId="0">
      <selection sqref="A1:F2"/>
    </sheetView>
  </sheetViews>
  <sheetFormatPr defaultColWidth="8.85546875" defaultRowHeight="18"/>
  <cols>
    <col min="1" max="1" width="10.7109375" style="194" customWidth="1"/>
    <col min="2" max="2" width="17.7109375" style="195" customWidth="1"/>
    <col min="3" max="4" width="17.7109375" style="129" customWidth="1"/>
    <col min="5" max="5" width="17.7109375" style="196" customWidth="1"/>
    <col min="6" max="6" width="17.7109375" style="129" customWidth="1"/>
    <col min="7" max="14" width="12.7109375" style="129" customWidth="1"/>
    <col min="15" max="16384" width="8.85546875" style="129"/>
  </cols>
  <sheetData>
    <row r="1" spans="1:15" ht="15.75">
      <c r="A1" s="426" t="s">
        <v>218</v>
      </c>
      <c r="B1" s="427"/>
      <c r="C1" s="428"/>
      <c r="D1" s="428"/>
      <c r="E1" s="428"/>
      <c r="F1" s="429"/>
      <c r="G1" s="191"/>
      <c r="H1" s="191"/>
      <c r="I1" s="191"/>
      <c r="J1" s="191"/>
      <c r="K1" s="191"/>
      <c r="L1" s="191"/>
      <c r="M1" s="191"/>
      <c r="N1" s="191"/>
      <c r="O1" s="191"/>
    </row>
    <row r="2" spans="1:15" ht="25.15" customHeight="1">
      <c r="A2" s="430"/>
      <c r="B2" s="431"/>
      <c r="C2" s="431"/>
      <c r="D2" s="431"/>
      <c r="E2" s="431"/>
      <c r="F2" s="432"/>
      <c r="G2" s="191"/>
      <c r="H2" s="191"/>
      <c r="I2" s="191"/>
      <c r="J2" s="191"/>
      <c r="K2" s="191"/>
      <c r="L2" s="191"/>
      <c r="M2" s="191"/>
      <c r="N2" s="191"/>
      <c r="O2" s="191"/>
    </row>
    <row r="3" spans="1:15" s="192" customFormat="1" ht="23.45" customHeight="1">
      <c r="A3" s="434" t="s">
        <v>165</v>
      </c>
      <c r="B3" s="435"/>
      <c r="C3" s="118">
        <f>'Business Bank Statements'!J4</f>
        <v>0</v>
      </c>
      <c r="D3" s="114" t="s">
        <v>166</v>
      </c>
      <c r="E3" s="436">
        <f>'Business Bank Statements'!O4</f>
        <v>0</v>
      </c>
      <c r="F3" s="437"/>
      <c r="G3" s="191"/>
      <c r="H3" s="191"/>
      <c r="I3" s="191"/>
      <c r="J3" s="191"/>
      <c r="K3" s="191"/>
      <c r="L3" s="191"/>
      <c r="M3" s="191"/>
      <c r="N3" s="191"/>
      <c r="O3" s="191"/>
    </row>
    <row r="4" spans="1:15" ht="8.4499999999999993" customHeight="1">
      <c r="A4" s="438"/>
      <c r="B4" s="438"/>
      <c r="C4" s="438"/>
      <c r="D4" s="438"/>
      <c r="E4" s="438"/>
      <c r="F4" s="438"/>
      <c r="G4" s="191"/>
      <c r="H4" s="191"/>
      <c r="I4" s="191"/>
      <c r="J4" s="191"/>
      <c r="K4" s="191"/>
      <c r="L4" s="191"/>
      <c r="M4" s="191"/>
      <c r="N4" s="191"/>
      <c r="O4" s="191"/>
    </row>
    <row r="5" spans="1:15" ht="16.149999999999999" customHeight="1">
      <c r="A5" s="410" t="s">
        <v>138</v>
      </c>
      <c r="B5" s="433" t="s">
        <v>145</v>
      </c>
      <c r="C5" s="433"/>
      <c r="D5" s="433"/>
      <c r="E5" s="433"/>
      <c r="F5" s="433"/>
      <c r="G5" s="191"/>
      <c r="H5" s="191"/>
      <c r="I5" s="191"/>
      <c r="J5" s="191"/>
      <c r="K5" s="191"/>
      <c r="L5" s="191"/>
      <c r="M5" s="191"/>
      <c r="N5" s="191"/>
      <c r="O5" s="191"/>
    </row>
    <row r="6" spans="1:15" ht="16.149999999999999" customHeight="1">
      <c r="A6" s="410"/>
      <c r="B6" s="433"/>
      <c r="C6" s="433"/>
      <c r="D6" s="433"/>
      <c r="E6" s="433"/>
      <c r="F6" s="433"/>
      <c r="G6" s="191"/>
      <c r="H6" s="191"/>
      <c r="I6" s="191"/>
      <c r="J6" s="191"/>
      <c r="K6" s="191"/>
      <c r="L6" s="191"/>
      <c r="M6" s="191"/>
      <c r="N6" s="191"/>
      <c r="O6" s="191"/>
    </row>
    <row r="7" spans="1:15" ht="10.15" customHeight="1">
      <c r="A7" s="104"/>
      <c r="B7" s="105"/>
      <c r="C7" s="106"/>
      <c r="D7" s="106"/>
      <c r="E7" s="107"/>
      <c r="F7" s="106"/>
      <c r="G7" s="191"/>
      <c r="H7" s="191"/>
      <c r="I7" s="191"/>
      <c r="J7" s="191"/>
      <c r="K7" s="191"/>
      <c r="L7" s="191"/>
      <c r="M7" s="191"/>
      <c r="N7" s="191"/>
      <c r="O7" s="191"/>
    </row>
    <row r="8" spans="1:15" ht="16.149999999999999" customHeight="1">
      <c r="A8" s="410" t="s">
        <v>137</v>
      </c>
      <c r="B8" s="411" t="s">
        <v>146</v>
      </c>
      <c r="C8" s="411"/>
      <c r="D8" s="411"/>
      <c r="E8" s="411"/>
      <c r="F8" s="411"/>
      <c r="G8" s="191"/>
      <c r="H8" s="191"/>
      <c r="I8" s="191"/>
      <c r="J8" s="191"/>
      <c r="K8" s="191"/>
      <c r="L8" s="191"/>
      <c r="M8" s="191"/>
      <c r="N8" s="191"/>
      <c r="O8" s="191"/>
    </row>
    <row r="9" spans="1:15" ht="16.149999999999999" customHeight="1">
      <c r="A9" s="410"/>
      <c r="B9" s="411"/>
      <c r="C9" s="411"/>
      <c r="D9" s="411"/>
      <c r="E9" s="411"/>
      <c r="F9" s="411"/>
      <c r="G9" s="191"/>
      <c r="H9" s="191"/>
      <c r="I9" s="191"/>
      <c r="J9" s="191"/>
      <c r="K9" s="191"/>
      <c r="L9" s="191"/>
      <c r="M9" s="191"/>
      <c r="N9" s="191"/>
      <c r="O9" s="191"/>
    </row>
    <row r="10" spans="1:15" ht="10.15" customHeight="1">
      <c r="A10" s="104"/>
      <c r="B10" s="439"/>
      <c r="C10" s="439"/>
      <c r="D10" s="439"/>
      <c r="E10" s="439"/>
      <c r="F10" s="439"/>
      <c r="G10" s="191"/>
      <c r="H10" s="191"/>
      <c r="I10" s="191"/>
      <c r="J10" s="191"/>
      <c r="K10" s="191"/>
      <c r="L10" s="191"/>
      <c r="M10" s="191"/>
      <c r="N10" s="191"/>
      <c r="O10" s="191"/>
    </row>
    <row r="11" spans="1:15" ht="19.149999999999999" customHeight="1">
      <c r="A11" s="410" t="s">
        <v>136</v>
      </c>
      <c r="B11" s="411" t="s">
        <v>144</v>
      </c>
      <c r="C11" s="411"/>
      <c r="D11" s="411"/>
      <c r="E11" s="411"/>
      <c r="F11" s="411"/>
      <c r="G11" s="191"/>
      <c r="H11" s="191"/>
      <c r="I11" s="191"/>
      <c r="J11" s="191"/>
      <c r="K11" s="191"/>
      <c r="L11" s="191"/>
      <c r="M11" s="191"/>
      <c r="N11" s="191"/>
      <c r="O11" s="191"/>
    </row>
    <row r="12" spans="1:15" ht="19.149999999999999" customHeight="1">
      <c r="A12" s="410"/>
      <c r="B12" s="417" t="s">
        <v>147</v>
      </c>
      <c r="C12" s="417"/>
      <c r="D12" s="417"/>
      <c r="E12" s="102">
        <f>'Business Bank Statements'!D19</f>
        <v>0</v>
      </c>
      <c r="F12" s="419"/>
      <c r="G12" s="191"/>
      <c r="H12" s="191"/>
      <c r="I12" s="191"/>
      <c r="J12" s="191"/>
      <c r="K12" s="191"/>
      <c r="L12" s="191"/>
      <c r="M12" s="191"/>
      <c r="N12" s="191"/>
      <c r="O12" s="191"/>
    </row>
    <row r="13" spans="1:15" ht="19.149999999999999" customHeight="1">
      <c r="A13" s="410"/>
      <c r="B13" s="442" t="s">
        <v>148</v>
      </c>
      <c r="C13" s="442"/>
      <c r="D13" s="442"/>
      <c r="E13" s="100">
        <f>'Business Bank Statements'!E54:F54</f>
        <v>0</v>
      </c>
      <c r="F13" s="419"/>
      <c r="G13" s="191"/>
      <c r="H13" s="191"/>
      <c r="I13" s="191"/>
      <c r="J13" s="191"/>
      <c r="K13" s="191"/>
      <c r="L13" s="191"/>
      <c r="M13" s="191"/>
      <c r="N13" s="191"/>
      <c r="O13" s="191"/>
    </row>
    <row r="14" spans="1:15" ht="19.149999999999999" customHeight="1">
      <c r="A14" s="410"/>
      <c r="B14" s="416" t="s">
        <v>149</v>
      </c>
      <c r="C14" s="416"/>
      <c r="D14" s="416"/>
      <c r="E14" s="102">
        <f>E12-E13</f>
        <v>0</v>
      </c>
      <c r="F14" s="419"/>
      <c r="G14" s="191"/>
      <c r="H14" s="191"/>
      <c r="I14" s="191"/>
      <c r="J14" s="191"/>
      <c r="K14" s="191"/>
      <c r="L14" s="191"/>
      <c r="M14" s="191"/>
      <c r="N14" s="191"/>
      <c r="O14" s="191"/>
    </row>
    <row r="15" spans="1:15" ht="19.149999999999999" customHeight="1">
      <c r="A15" s="410"/>
      <c r="B15" s="417" t="s">
        <v>150</v>
      </c>
      <c r="C15" s="417"/>
      <c r="D15" s="417"/>
      <c r="E15" s="103">
        <f>'Business Bank Statements'!D20</f>
        <v>0</v>
      </c>
      <c r="F15" s="419"/>
      <c r="G15" s="191"/>
      <c r="H15" s="191"/>
      <c r="I15" s="191"/>
      <c r="J15" s="191"/>
      <c r="K15" s="191"/>
      <c r="L15" s="191"/>
      <c r="M15" s="191"/>
      <c r="N15" s="191"/>
      <c r="O15" s="191"/>
    </row>
    <row r="16" spans="1:15" ht="19.149999999999999" customHeight="1">
      <c r="A16" s="410"/>
      <c r="B16" s="440" t="s">
        <v>140</v>
      </c>
      <c r="C16" s="440"/>
      <c r="D16" s="440"/>
      <c r="E16" s="440"/>
      <c r="F16" s="108">
        <f>IFERROR(E14/E15,0)</f>
        <v>0</v>
      </c>
      <c r="G16" s="191"/>
      <c r="H16" s="191"/>
      <c r="I16" s="191"/>
      <c r="J16" s="191"/>
      <c r="K16" s="191"/>
      <c r="L16" s="191"/>
      <c r="M16" s="191"/>
      <c r="N16" s="191"/>
      <c r="O16" s="191"/>
    </row>
    <row r="17" spans="1:15" ht="19.149999999999999" customHeight="1">
      <c r="A17" s="410"/>
      <c r="B17" s="417" t="s">
        <v>151</v>
      </c>
      <c r="C17" s="417"/>
      <c r="D17" s="417"/>
      <c r="E17" s="102">
        <f>'Business Bank Statements'!D22</f>
        <v>0</v>
      </c>
      <c r="F17" s="441"/>
      <c r="G17" s="191"/>
      <c r="H17" s="191"/>
      <c r="I17" s="191"/>
      <c r="J17" s="191"/>
      <c r="K17" s="191"/>
      <c r="L17" s="191"/>
      <c r="M17" s="191"/>
      <c r="N17" s="191"/>
      <c r="O17" s="191"/>
    </row>
    <row r="18" spans="1:15" ht="19.149999999999999" customHeight="1">
      <c r="A18" s="410"/>
      <c r="B18" s="417" t="s">
        <v>152</v>
      </c>
      <c r="C18" s="417"/>
      <c r="D18" s="417"/>
      <c r="E18" s="103">
        <f>'Business Bank Statements'!D23</f>
        <v>0</v>
      </c>
      <c r="F18" s="441"/>
      <c r="G18" s="191"/>
      <c r="H18" s="191"/>
      <c r="I18" s="191"/>
      <c r="J18" s="191"/>
      <c r="K18" s="191"/>
      <c r="L18" s="191"/>
      <c r="M18" s="191"/>
      <c r="N18" s="191"/>
      <c r="O18" s="191"/>
    </row>
    <row r="19" spans="1:15" ht="19.149999999999999" customHeight="1">
      <c r="A19" s="410"/>
      <c r="B19" s="425" t="s">
        <v>132</v>
      </c>
      <c r="C19" s="425"/>
      <c r="D19" s="425"/>
      <c r="E19" s="425"/>
      <c r="F19" s="97">
        <f>IFERROR(E17/E18,0)</f>
        <v>0</v>
      </c>
      <c r="G19" s="191"/>
      <c r="H19" s="191"/>
      <c r="I19" s="191"/>
      <c r="J19" s="191"/>
      <c r="K19" s="191"/>
      <c r="L19" s="191"/>
      <c r="M19" s="191"/>
      <c r="N19" s="191"/>
      <c r="O19" s="191"/>
    </row>
    <row r="20" spans="1:15" ht="10.15" customHeight="1">
      <c r="A20" s="410"/>
      <c r="B20" s="418"/>
      <c r="C20" s="418"/>
      <c r="D20" s="418"/>
      <c r="E20" s="418"/>
      <c r="F20" s="418"/>
      <c r="G20" s="191"/>
      <c r="H20" s="191"/>
      <c r="I20" s="191"/>
      <c r="J20" s="191"/>
      <c r="K20" s="191"/>
      <c r="L20" s="191"/>
      <c r="M20" s="191"/>
      <c r="N20" s="191"/>
      <c r="O20" s="191"/>
    </row>
    <row r="21" spans="1:15" ht="19.149999999999999" customHeight="1">
      <c r="A21" s="410"/>
      <c r="B21" s="423" t="s">
        <v>212</v>
      </c>
      <c r="C21" s="423"/>
      <c r="D21" s="423"/>
      <c r="E21" s="423"/>
      <c r="F21" s="424">
        <f>IFERROR(F19/F16,0)</f>
        <v>0</v>
      </c>
      <c r="G21" s="191"/>
      <c r="H21" s="191"/>
      <c r="I21" s="191"/>
      <c r="J21" s="191"/>
      <c r="K21" s="191"/>
      <c r="L21" s="191"/>
      <c r="M21" s="191"/>
      <c r="N21" s="191"/>
      <c r="O21" s="191"/>
    </row>
    <row r="22" spans="1:15" ht="19.149999999999999" customHeight="1">
      <c r="A22" s="410"/>
      <c r="B22" s="423"/>
      <c r="C22" s="423"/>
      <c r="D22" s="423"/>
      <c r="E22" s="423"/>
      <c r="F22" s="424"/>
      <c r="G22" s="191"/>
      <c r="H22" s="191"/>
      <c r="I22" s="191"/>
      <c r="J22" s="191"/>
      <c r="K22" s="191"/>
      <c r="L22" s="191"/>
      <c r="M22" s="191"/>
      <c r="N22" s="191"/>
      <c r="O22" s="191"/>
    </row>
    <row r="23" spans="1:15" ht="27.6" customHeight="1">
      <c r="A23" s="410"/>
      <c r="B23" s="422" t="str">
        <f>IF(F21=0,"",IF(F21&gt;=90%,"ELIGIBLE: Income Validated","INELIGIBLE: Income NOT Validated"))</f>
        <v/>
      </c>
      <c r="C23" s="422"/>
      <c r="D23" s="422"/>
      <c r="E23" s="422"/>
      <c r="F23" s="422"/>
      <c r="G23" s="191"/>
      <c r="H23" s="191"/>
      <c r="I23" s="191"/>
      <c r="J23" s="191"/>
      <c r="K23" s="191"/>
      <c r="L23" s="191"/>
      <c r="M23" s="191"/>
      <c r="N23" s="191"/>
      <c r="O23" s="191"/>
    </row>
    <row r="24" spans="1:15" ht="10.15" customHeight="1">
      <c r="A24" s="104"/>
      <c r="B24" s="105"/>
      <c r="C24" s="106"/>
      <c r="D24" s="106"/>
      <c r="E24" s="107"/>
      <c r="F24" s="106"/>
      <c r="G24" s="191"/>
      <c r="H24" s="191"/>
      <c r="I24" s="191"/>
      <c r="J24" s="191"/>
      <c r="K24" s="191"/>
      <c r="L24" s="191"/>
      <c r="M24" s="191"/>
      <c r="N24" s="191"/>
      <c r="O24" s="191"/>
    </row>
    <row r="25" spans="1:15" ht="16.899999999999999" customHeight="1">
      <c r="A25" s="410" t="s">
        <v>135</v>
      </c>
      <c r="B25" s="420" t="s">
        <v>157</v>
      </c>
      <c r="C25" s="420"/>
      <c r="D25" s="421" t="s">
        <v>163</v>
      </c>
      <c r="E25" s="421"/>
      <c r="F25" s="421"/>
      <c r="G25" s="191"/>
      <c r="H25" s="191"/>
      <c r="I25" s="191"/>
      <c r="J25" s="191"/>
      <c r="K25" s="191"/>
      <c r="L25" s="191"/>
      <c r="M25" s="191"/>
      <c r="N25" s="191"/>
      <c r="O25" s="191"/>
    </row>
    <row r="26" spans="1:15" ht="16.899999999999999" customHeight="1">
      <c r="A26" s="410"/>
      <c r="B26" s="420"/>
      <c r="C26" s="420"/>
      <c r="D26" s="421"/>
      <c r="E26" s="421"/>
      <c r="F26" s="421"/>
      <c r="G26" s="191"/>
      <c r="H26" s="191"/>
      <c r="I26" s="191"/>
      <c r="J26" s="191"/>
      <c r="K26" s="191"/>
      <c r="L26" s="191"/>
      <c r="M26" s="191"/>
      <c r="N26" s="191"/>
      <c r="O26" s="191"/>
    </row>
    <row r="27" spans="1:15" ht="11.45" customHeight="1">
      <c r="A27" s="410"/>
      <c r="B27" s="420"/>
      <c r="C27" s="420"/>
      <c r="D27" s="421"/>
      <c r="E27" s="421"/>
      <c r="F27" s="421"/>
      <c r="G27" s="191"/>
      <c r="H27" s="191"/>
      <c r="I27" s="191"/>
      <c r="J27" s="191"/>
      <c r="K27" s="191"/>
      <c r="L27" s="191"/>
      <c r="M27" s="191"/>
      <c r="N27" s="191"/>
      <c r="O27" s="191"/>
    </row>
    <row r="28" spans="1:15" ht="16.899999999999999" customHeight="1">
      <c r="A28" s="410"/>
      <c r="B28" s="420" t="s">
        <v>158</v>
      </c>
      <c r="C28" s="420"/>
      <c r="D28" s="421" t="s">
        <v>162</v>
      </c>
      <c r="E28" s="421"/>
      <c r="F28" s="421"/>
      <c r="G28" s="191"/>
      <c r="H28" s="191"/>
      <c r="I28" s="191"/>
      <c r="J28" s="191"/>
      <c r="K28" s="191"/>
      <c r="L28" s="191"/>
      <c r="M28" s="191"/>
      <c r="N28" s="191"/>
      <c r="O28" s="191"/>
    </row>
    <row r="29" spans="1:15" ht="16.899999999999999" customHeight="1">
      <c r="A29" s="410"/>
      <c r="B29" s="420"/>
      <c r="C29" s="420"/>
      <c r="D29" s="421"/>
      <c r="E29" s="421"/>
      <c r="F29" s="421"/>
      <c r="G29" s="191"/>
      <c r="H29" s="191"/>
      <c r="I29" s="191"/>
      <c r="J29" s="191"/>
      <c r="K29" s="191"/>
      <c r="L29" s="191"/>
      <c r="M29" s="191"/>
      <c r="N29" s="191"/>
      <c r="O29" s="191"/>
    </row>
    <row r="30" spans="1:15" ht="8.4499999999999993" customHeight="1">
      <c r="A30" s="410"/>
      <c r="B30" s="420"/>
      <c r="C30" s="420"/>
      <c r="D30" s="421"/>
      <c r="E30" s="421"/>
      <c r="F30" s="421"/>
      <c r="G30" s="191"/>
      <c r="H30" s="191"/>
      <c r="I30" s="191"/>
      <c r="J30" s="191"/>
      <c r="K30" s="191"/>
      <c r="L30" s="191"/>
      <c r="M30" s="191"/>
      <c r="N30" s="191"/>
      <c r="O30" s="191"/>
    </row>
    <row r="31" spans="1:15" ht="10.15" customHeight="1">
      <c r="A31" s="104"/>
      <c r="B31" s="105"/>
      <c r="C31" s="106"/>
      <c r="D31" s="106"/>
      <c r="E31" s="107"/>
      <c r="F31" s="106"/>
      <c r="G31" s="191"/>
      <c r="H31" s="191"/>
      <c r="I31" s="191"/>
      <c r="J31" s="191"/>
      <c r="K31" s="191"/>
      <c r="L31" s="191"/>
      <c r="M31" s="191"/>
      <c r="N31" s="191"/>
      <c r="O31" s="191"/>
    </row>
    <row r="32" spans="1:15" ht="19.149999999999999" customHeight="1">
      <c r="A32" s="410" t="s">
        <v>134</v>
      </c>
      <c r="B32" s="411" t="s">
        <v>141</v>
      </c>
      <c r="C32" s="411"/>
      <c r="D32" s="411"/>
      <c r="E32" s="411"/>
      <c r="F32" s="411"/>
      <c r="G32" s="191"/>
      <c r="H32" s="191"/>
      <c r="I32" s="191"/>
      <c r="J32" s="191"/>
      <c r="K32" s="191"/>
      <c r="L32" s="191"/>
      <c r="M32" s="191"/>
      <c r="N32" s="191"/>
      <c r="O32" s="191"/>
    </row>
    <row r="33" spans="1:15" ht="19.149999999999999" customHeight="1">
      <c r="A33" s="410"/>
      <c r="B33" s="416" t="s">
        <v>153</v>
      </c>
      <c r="C33" s="416"/>
      <c r="D33" s="416"/>
      <c r="E33" s="99">
        <f>'Business Bank Statements'!D13</f>
        <v>0</v>
      </c>
      <c r="F33" s="419"/>
      <c r="G33" s="191"/>
      <c r="H33" s="191"/>
      <c r="I33" s="191"/>
      <c r="J33" s="191"/>
      <c r="K33" s="191"/>
      <c r="L33" s="191"/>
      <c r="M33" s="191"/>
      <c r="N33" s="191"/>
      <c r="O33" s="191"/>
    </row>
    <row r="34" spans="1:15" ht="19.149999999999999" customHeight="1">
      <c r="A34" s="410"/>
      <c r="B34" s="417" t="s">
        <v>148</v>
      </c>
      <c r="C34" s="417"/>
      <c r="D34" s="417"/>
      <c r="E34" s="100">
        <f>E13</f>
        <v>0</v>
      </c>
      <c r="F34" s="419"/>
      <c r="G34" s="191"/>
      <c r="H34" s="191"/>
      <c r="I34" s="191"/>
      <c r="J34" s="191"/>
      <c r="K34" s="191"/>
      <c r="L34" s="191"/>
      <c r="M34" s="191"/>
      <c r="N34" s="191"/>
      <c r="O34" s="191"/>
    </row>
    <row r="35" spans="1:15" ht="19.149999999999999" customHeight="1">
      <c r="A35" s="410"/>
      <c r="B35" s="417" t="s">
        <v>150</v>
      </c>
      <c r="C35" s="417"/>
      <c r="D35" s="417"/>
      <c r="E35" s="101">
        <f>'Business Bank Statements'!D14</f>
        <v>0</v>
      </c>
      <c r="F35" s="419"/>
      <c r="G35" s="191"/>
      <c r="H35" s="191"/>
      <c r="I35" s="191"/>
      <c r="J35" s="191"/>
      <c r="K35" s="191"/>
      <c r="L35" s="191"/>
      <c r="M35" s="191"/>
      <c r="N35" s="191"/>
      <c r="O35" s="191"/>
    </row>
    <row r="36" spans="1:15" ht="19.149999999999999" customHeight="1">
      <c r="A36" s="410"/>
      <c r="B36" s="407" t="s">
        <v>143</v>
      </c>
      <c r="C36" s="408"/>
      <c r="D36" s="408"/>
      <c r="E36" s="409"/>
      <c r="F36" s="97">
        <f>IFERROR((E33-E34)/'Business Bank Statements'!D23,0)</f>
        <v>0</v>
      </c>
      <c r="G36" s="191"/>
      <c r="H36" s="191"/>
      <c r="I36" s="191"/>
      <c r="J36" s="191"/>
      <c r="K36" s="191"/>
      <c r="L36" s="191"/>
      <c r="M36" s="191"/>
      <c r="N36" s="191"/>
      <c r="O36" s="191"/>
    </row>
    <row r="37" spans="1:15" ht="10.15" customHeight="1">
      <c r="A37" s="109"/>
      <c r="B37" s="110"/>
      <c r="C37" s="110"/>
      <c r="D37" s="110"/>
      <c r="E37" s="110"/>
      <c r="F37" s="111"/>
      <c r="G37" s="191"/>
      <c r="H37" s="191"/>
      <c r="I37" s="191"/>
      <c r="J37" s="191"/>
      <c r="K37" s="191"/>
      <c r="L37" s="191"/>
      <c r="M37" s="191"/>
      <c r="N37" s="191"/>
      <c r="O37" s="191"/>
    </row>
    <row r="38" spans="1:15" ht="18.600000000000001" customHeight="1">
      <c r="A38" s="410" t="s">
        <v>142</v>
      </c>
      <c r="B38" s="411" t="s">
        <v>164</v>
      </c>
      <c r="C38" s="411"/>
      <c r="D38" s="411"/>
      <c r="E38" s="411"/>
      <c r="F38" s="411"/>
      <c r="G38" s="191"/>
      <c r="H38" s="191"/>
      <c r="I38" s="191"/>
      <c r="J38" s="191"/>
      <c r="K38" s="191"/>
      <c r="L38" s="191"/>
      <c r="M38" s="191"/>
      <c r="N38" s="191"/>
      <c r="O38" s="191"/>
    </row>
    <row r="39" spans="1:15" s="193" customFormat="1" ht="19.149999999999999" customHeight="1">
      <c r="A39" s="410"/>
      <c r="B39" s="416" t="s">
        <v>154</v>
      </c>
      <c r="C39" s="416"/>
      <c r="D39" s="416"/>
      <c r="E39" s="416"/>
      <c r="F39" s="112">
        <f>F36</f>
        <v>0</v>
      </c>
      <c r="G39" s="106"/>
      <c r="H39" s="106"/>
      <c r="I39" s="106"/>
      <c r="J39" s="106"/>
      <c r="K39" s="106"/>
      <c r="L39" s="106"/>
      <c r="M39" s="106"/>
      <c r="N39" s="106"/>
      <c r="O39" s="106"/>
    </row>
    <row r="40" spans="1:15" s="193" customFormat="1" ht="19.149999999999999" customHeight="1" thickBot="1">
      <c r="A40" s="410"/>
      <c r="B40" s="416" t="s">
        <v>155</v>
      </c>
      <c r="C40" s="416"/>
      <c r="D40" s="416"/>
      <c r="E40" s="416"/>
      <c r="F40" s="113">
        <f>'Business Bank Statements'!E11</f>
        <v>0</v>
      </c>
      <c r="G40" s="106"/>
      <c r="H40" s="106"/>
      <c r="I40" s="106"/>
      <c r="J40" s="106"/>
      <c r="K40" s="106"/>
      <c r="L40" s="106"/>
      <c r="M40" s="106"/>
      <c r="N40" s="106"/>
      <c r="O40" s="106"/>
    </row>
    <row r="41" spans="1:15" ht="19.149999999999999" customHeight="1" thickTop="1">
      <c r="A41" s="410"/>
      <c r="B41" s="412" t="s">
        <v>156</v>
      </c>
      <c r="C41" s="412"/>
      <c r="D41" s="412"/>
      <c r="E41" s="413"/>
      <c r="F41" s="414">
        <f>IFERROR(MIN(F39,F40),0)</f>
        <v>0</v>
      </c>
      <c r="G41" s="191"/>
      <c r="H41" s="191"/>
      <c r="I41" s="191"/>
      <c r="J41" s="191"/>
      <c r="K41" s="191"/>
      <c r="L41" s="191"/>
      <c r="M41" s="191"/>
      <c r="N41" s="191"/>
      <c r="O41" s="191"/>
    </row>
    <row r="42" spans="1:15" ht="19.149999999999999" customHeight="1" thickBot="1">
      <c r="A42" s="410"/>
      <c r="B42" s="412"/>
      <c r="C42" s="412"/>
      <c r="D42" s="412"/>
      <c r="E42" s="413"/>
      <c r="F42" s="415"/>
      <c r="G42" s="191"/>
      <c r="H42" s="191"/>
      <c r="I42" s="191"/>
      <c r="J42" s="191"/>
      <c r="K42" s="191"/>
      <c r="L42" s="191"/>
      <c r="M42" s="191"/>
      <c r="N42" s="191"/>
      <c r="O42" s="191"/>
    </row>
    <row r="43" spans="1:15" ht="18.75" thickTop="1"/>
  </sheetData>
  <sheetProtection formatCells="0"/>
  <mergeCells count="43">
    <mergeCell ref="B10:F10"/>
    <mergeCell ref="B11:F11"/>
    <mergeCell ref="B35:D35"/>
    <mergeCell ref="B15:D15"/>
    <mergeCell ref="B12:D12"/>
    <mergeCell ref="F12:F15"/>
    <mergeCell ref="B16:E16"/>
    <mergeCell ref="B18:D18"/>
    <mergeCell ref="F17:F18"/>
    <mergeCell ref="B13:D13"/>
    <mergeCell ref="B14:D14"/>
    <mergeCell ref="B17:D17"/>
    <mergeCell ref="A8:A9"/>
    <mergeCell ref="A1:F2"/>
    <mergeCell ref="B8:F9"/>
    <mergeCell ref="A5:A6"/>
    <mergeCell ref="B5:F6"/>
    <mergeCell ref="A3:B3"/>
    <mergeCell ref="E3:F3"/>
    <mergeCell ref="A4:F4"/>
    <mergeCell ref="A25:A30"/>
    <mergeCell ref="A32:A36"/>
    <mergeCell ref="B32:F32"/>
    <mergeCell ref="A11:A23"/>
    <mergeCell ref="B33:D33"/>
    <mergeCell ref="B34:D34"/>
    <mergeCell ref="B20:F20"/>
    <mergeCell ref="F33:F35"/>
    <mergeCell ref="B25:C27"/>
    <mergeCell ref="D25:F27"/>
    <mergeCell ref="B28:C30"/>
    <mergeCell ref="D28:F30"/>
    <mergeCell ref="B23:F23"/>
    <mergeCell ref="B21:E22"/>
    <mergeCell ref="F21:F22"/>
    <mergeCell ref="B19:E19"/>
    <mergeCell ref="B36:E36"/>
    <mergeCell ref="A38:A42"/>
    <mergeCell ref="B38:F38"/>
    <mergeCell ref="B41:E42"/>
    <mergeCell ref="F41:F42"/>
    <mergeCell ref="B39:E39"/>
    <mergeCell ref="B40:E40"/>
  </mergeCells>
  <conditionalFormatting sqref="B19:B20">
    <cfRule type="expression" dxfId="3" priority="6">
      <formula>#REF!="Bizminer Report"</formula>
    </cfRule>
  </conditionalFormatting>
  <conditionalFormatting sqref="B19:B20">
    <cfRule type="expression" dxfId="2" priority="7">
      <formula>#REF!="Third-Party Expense Statement"</formula>
    </cfRule>
  </conditionalFormatting>
  <printOptions horizontalCentered="1"/>
  <pageMargins left="0.3" right="0.3" top="0.4" bottom="0.4" header="0.3" footer="0.3"/>
  <pageSetup orientation="portrait" r:id="rId1"/>
  <headerFooter>
    <oddFooter>&amp;R11/11/2019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16FF-0935-4B8F-85DB-035828261AF9}">
  <sheetPr>
    <pageSetUpPr fitToPage="1"/>
  </sheetPr>
  <dimension ref="A1:Q52"/>
  <sheetViews>
    <sheetView zoomScale="70" zoomScaleNormal="70" workbookViewId="0">
      <selection activeCell="A19" sqref="A19:H19"/>
    </sheetView>
  </sheetViews>
  <sheetFormatPr defaultColWidth="8.85546875" defaultRowHeight="15.75"/>
  <cols>
    <col min="1" max="1" width="5.28515625" style="137" customWidth="1"/>
    <col min="2" max="2" width="21" style="137" customWidth="1"/>
    <col min="3" max="3" width="22.85546875" style="137" customWidth="1"/>
    <col min="4" max="4" width="31" style="137" customWidth="1"/>
    <col min="5" max="8" width="26.7109375" style="137" customWidth="1"/>
    <col min="10" max="10" width="12.42578125" bestFit="1" customWidth="1"/>
  </cols>
  <sheetData>
    <row r="1" spans="1:8" ht="27.6" customHeight="1">
      <c r="A1" s="466" t="s">
        <v>179</v>
      </c>
      <c r="B1" s="467"/>
      <c r="C1" s="467"/>
      <c r="D1" s="467"/>
      <c r="E1" s="467"/>
      <c r="F1" s="468"/>
      <c r="G1" s="468"/>
      <c r="H1" s="469"/>
    </row>
    <row r="2" spans="1:8" ht="19.899999999999999" customHeight="1">
      <c r="A2" s="464" t="s">
        <v>165</v>
      </c>
      <c r="B2" s="464"/>
      <c r="C2" s="478"/>
      <c r="D2" s="478"/>
      <c r="E2" s="128" t="s">
        <v>166</v>
      </c>
      <c r="F2" s="210"/>
      <c r="G2" s="128" t="s">
        <v>208</v>
      </c>
      <c r="H2" s="211"/>
    </row>
    <row r="3" spans="1:8" ht="8.4499999999999993" customHeight="1">
      <c r="A3" s="479"/>
      <c r="B3" s="479"/>
      <c r="C3" s="479"/>
      <c r="D3" s="479"/>
      <c r="E3" s="479"/>
      <c r="F3" s="479"/>
      <c r="G3" s="479"/>
      <c r="H3" s="479"/>
    </row>
    <row r="4" spans="1:8" ht="16.899999999999999" customHeight="1">
      <c r="A4" s="476" t="s">
        <v>178</v>
      </c>
      <c r="B4" s="477"/>
      <c r="C4" s="477"/>
      <c r="D4" s="477"/>
      <c r="E4" s="477"/>
      <c r="F4" s="477"/>
      <c r="G4" s="477"/>
      <c r="H4" s="477"/>
    </row>
    <row r="5" spans="1:8" s="129" customFormat="1" ht="16.899999999999999" customHeight="1">
      <c r="A5" s="220"/>
      <c r="B5" s="480" t="s">
        <v>177</v>
      </c>
      <c r="C5" s="481"/>
      <c r="D5" s="221" t="s">
        <v>176</v>
      </c>
      <c r="E5" s="222" t="s">
        <v>118</v>
      </c>
      <c r="F5" s="223" t="s">
        <v>175</v>
      </c>
      <c r="G5" s="224" t="s">
        <v>174</v>
      </c>
      <c r="H5" s="223" t="s">
        <v>173</v>
      </c>
    </row>
    <row r="6" spans="1:8" ht="21" customHeight="1">
      <c r="A6" s="130">
        <v>1</v>
      </c>
      <c r="B6" s="482"/>
      <c r="C6" s="483"/>
      <c r="D6" s="121"/>
      <c r="E6" s="122"/>
      <c r="F6" s="116"/>
      <c r="G6" s="131">
        <v>1</v>
      </c>
      <c r="H6" s="132">
        <f>F6*G6</f>
        <v>0</v>
      </c>
    </row>
    <row r="7" spans="1:8" ht="21" customHeight="1">
      <c r="A7" s="130">
        <v>2</v>
      </c>
      <c r="B7" s="484"/>
      <c r="C7" s="485"/>
      <c r="D7" s="121"/>
      <c r="E7" s="122"/>
      <c r="F7" s="116"/>
      <c r="G7" s="131">
        <v>1</v>
      </c>
      <c r="H7" s="132">
        <f>F7*G7</f>
        <v>0</v>
      </c>
    </row>
    <row r="8" spans="1:8" ht="21" customHeight="1">
      <c r="A8" s="130">
        <v>3</v>
      </c>
      <c r="B8" s="484"/>
      <c r="C8" s="485"/>
      <c r="D8" s="121"/>
      <c r="E8" s="122"/>
      <c r="F8" s="116"/>
      <c r="G8" s="131">
        <v>1</v>
      </c>
      <c r="H8" s="132">
        <f t="shared" ref="H8:H9" si="0">F8*G8</f>
        <v>0</v>
      </c>
    </row>
    <row r="9" spans="1:8" ht="21" customHeight="1">
      <c r="A9" s="130">
        <v>4</v>
      </c>
      <c r="B9" s="484"/>
      <c r="C9" s="485"/>
      <c r="D9" s="121"/>
      <c r="E9" s="122"/>
      <c r="F9" s="116"/>
      <c r="G9" s="131">
        <v>1</v>
      </c>
      <c r="H9" s="132">
        <f t="shared" si="0"/>
        <v>0</v>
      </c>
    </row>
    <row r="10" spans="1:8" ht="21" customHeight="1">
      <c r="A10" s="130">
        <v>5</v>
      </c>
      <c r="B10" s="482"/>
      <c r="C10" s="483"/>
      <c r="D10" s="121"/>
      <c r="E10" s="122"/>
      <c r="F10" s="116"/>
      <c r="G10" s="131">
        <v>1</v>
      </c>
      <c r="H10" s="132">
        <f>F10*G10</f>
        <v>0</v>
      </c>
    </row>
    <row r="11" spans="1:8" ht="21" customHeight="1">
      <c r="A11" s="130">
        <v>6</v>
      </c>
      <c r="B11" s="482"/>
      <c r="C11" s="483"/>
      <c r="D11" s="121"/>
      <c r="E11" s="122"/>
      <c r="F11" s="116"/>
      <c r="G11" s="131">
        <v>1</v>
      </c>
      <c r="H11" s="132">
        <f>F11*G11</f>
        <v>0</v>
      </c>
    </row>
    <row r="12" spans="1:8" ht="16.899999999999999" customHeight="1">
      <c r="A12" s="473" t="s">
        <v>172</v>
      </c>
      <c r="B12" s="474"/>
      <c r="C12" s="474"/>
      <c r="D12" s="474"/>
      <c r="E12" s="474"/>
      <c r="F12" s="474"/>
      <c r="G12" s="474"/>
      <c r="H12" s="475"/>
    </row>
    <row r="13" spans="1:8" ht="21" customHeight="1">
      <c r="A13" s="130">
        <v>1</v>
      </c>
      <c r="B13" s="488"/>
      <c r="C13" s="489"/>
      <c r="D13" s="123"/>
      <c r="E13" s="124"/>
      <c r="F13" s="125"/>
      <c r="G13" s="131">
        <v>0.8</v>
      </c>
      <c r="H13" s="132">
        <f>F13*G13</f>
        <v>0</v>
      </c>
    </row>
    <row r="14" spans="1:8" ht="21" customHeight="1">
      <c r="A14" s="130">
        <v>2</v>
      </c>
      <c r="B14" s="488"/>
      <c r="C14" s="489"/>
      <c r="D14" s="123"/>
      <c r="E14" s="124"/>
      <c r="F14" s="125"/>
      <c r="G14" s="131">
        <v>0.8</v>
      </c>
      <c r="H14" s="132">
        <f>F14*G14</f>
        <v>0</v>
      </c>
    </row>
    <row r="15" spans="1:8" ht="21" customHeight="1">
      <c r="A15" s="130">
        <v>3</v>
      </c>
      <c r="B15" s="488"/>
      <c r="C15" s="489"/>
      <c r="D15" s="123"/>
      <c r="E15" s="124"/>
      <c r="F15" s="125"/>
      <c r="G15" s="131">
        <v>0.8</v>
      </c>
      <c r="H15" s="132">
        <f t="shared" ref="H15:H16" si="1">F15*G15</f>
        <v>0</v>
      </c>
    </row>
    <row r="16" spans="1:8" ht="21" customHeight="1">
      <c r="A16" s="130">
        <v>4</v>
      </c>
      <c r="B16" s="488"/>
      <c r="C16" s="489"/>
      <c r="D16" s="123"/>
      <c r="E16" s="124"/>
      <c r="F16" s="125"/>
      <c r="G16" s="131">
        <v>0.8</v>
      </c>
      <c r="H16" s="132">
        <f t="shared" si="1"/>
        <v>0</v>
      </c>
    </row>
    <row r="17" spans="1:17" ht="21" customHeight="1">
      <c r="A17" s="130">
        <v>5</v>
      </c>
      <c r="B17" s="488"/>
      <c r="C17" s="489"/>
      <c r="D17" s="123"/>
      <c r="E17" s="124"/>
      <c r="F17" s="125"/>
      <c r="G17" s="131">
        <v>0.8</v>
      </c>
      <c r="H17" s="132">
        <f>F17*G17</f>
        <v>0</v>
      </c>
    </row>
    <row r="18" spans="1:17" ht="21" customHeight="1">
      <c r="A18" s="130">
        <v>6</v>
      </c>
      <c r="B18" s="488"/>
      <c r="C18" s="489"/>
      <c r="D18" s="123"/>
      <c r="E18" s="124"/>
      <c r="F18" s="125"/>
      <c r="G18" s="131">
        <v>0.8</v>
      </c>
      <c r="H18" s="132">
        <f>F18*G18</f>
        <v>0</v>
      </c>
    </row>
    <row r="19" spans="1:17" ht="16.899999999999999" customHeight="1">
      <c r="A19" s="470" t="s">
        <v>171</v>
      </c>
      <c r="B19" s="471"/>
      <c r="C19" s="471"/>
      <c r="D19" s="471"/>
      <c r="E19" s="471"/>
      <c r="F19" s="471"/>
      <c r="G19" s="471"/>
      <c r="H19" s="472"/>
    </row>
    <row r="20" spans="1:17" ht="21" customHeight="1">
      <c r="A20" s="130">
        <v>1</v>
      </c>
      <c r="B20" s="484"/>
      <c r="C20" s="485"/>
      <c r="D20" s="121"/>
      <c r="E20" s="122"/>
      <c r="F20" s="116"/>
      <c r="G20" s="131">
        <v>0.7</v>
      </c>
      <c r="H20" s="132">
        <f>F20*G20</f>
        <v>0</v>
      </c>
    </row>
    <row r="21" spans="1:17" ht="21" customHeight="1">
      <c r="A21" s="130">
        <v>2</v>
      </c>
      <c r="B21" s="484"/>
      <c r="C21" s="485"/>
      <c r="D21" s="121"/>
      <c r="E21" s="122"/>
      <c r="F21" s="116"/>
      <c r="G21" s="131">
        <v>0.7</v>
      </c>
      <c r="H21" s="132">
        <f>F21*G21</f>
        <v>0</v>
      </c>
    </row>
    <row r="22" spans="1:17" ht="21" customHeight="1">
      <c r="A22" s="130">
        <v>3</v>
      </c>
      <c r="B22" s="484"/>
      <c r="C22" s="485"/>
      <c r="D22" s="121"/>
      <c r="E22" s="122"/>
      <c r="F22" s="116"/>
      <c r="G22" s="131">
        <v>0.7</v>
      </c>
      <c r="H22" s="132">
        <f t="shared" ref="H22:H23" si="2">F22*G22</f>
        <v>0</v>
      </c>
    </row>
    <row r="23" spans="1:17" ht="21" customHeight="1">
      <c r="A23" s="130">
        <v>4</v>
      </c>
      <c r="B23" s="484"/>
      <c r="C23" s="485"/>
      <c r="D23" s="121"/>
      <c r="E23" s="122"/>
      <c r="F23" s="116"/>
      <c r="G23" s="131">
        <v>0.7</v>
      </c>
      <c r="H23" s="132">
        <f t="shared" si="2"/>
        <v>0</v>
      </c>
    </row>
    <row r="24" spans="1:17" ht="21" customHeight="1">
      <c r="A24" s="130">
        <v>5</v>
      </c>
      <c r="B24" s="484"/>
      <c r="C24" s="485"/>
      <c r="D24" s="121"/>
      <c r="E24" s="122"/>
      <c r="F24" s="116"/>
      <c r="G24" s="131">
        <v>0.7</v>
      </c>
      <c r="H24" s="132">
        <f>F24*G24</f>
        <v>0</v>
      </c>
    </row>
    <row r="25" spans="1:17" ht="21" customHeight="1">
      <c r="A25" s="133">
        <v>6</v>
      </c>
      <c r="B25" s="486"/>
      <c r="C25" s="487"/>
      <c r="D25" s="126"/>
      <c r="E25" s="127"/>
      <c r="F25" s="117"/>
      <c r="G25" s="134">
        <v>0.7</v>
      </c>
      <c r="H25" s="132">
        <f>F25*G25</f>
        <v>0</v>
      </c>
    </row>
    <row r="26" spans="1:17" ht="26.45" customHeight="1">
      <c r="A26" s="445"/>
      <c r="B26" s="446"/>
      <c r="C26" s="446"/>
      <c r="D26" s="446"/>
      <c r="E26" s="446"/>
      <c r="F26" s="443" t="s">
        <v>180</v>
      </c>
      <c r="G26" s="444"/>
      <c r="H26" s="135">
        <f>IFERROR(SUM(H20:H25,H13:H18,H6:H11),0)</f>
        <v>0</v>
      </c>
      <c r="J26" s="136"/>
      <c r="N26" s="137"/>
      <c r="O26" s="137"/>
      <c r="P26" s="137"/>
      <c r="Q26" s="137"/>
    </row>
    <row r="27" spans="1:17" s="139" customFormat="1" ht="26.45" customHeight="1">
      <c r="A27" s="453" t="s">
        <v>170</v>
      </c>
      <c r="B27" s="453"/>
      <c r="C27" s="453"/>
      <c r="D27" s="453"/>
      <c r="E27" s="138"/>
      <c r="F27" s="452"/>
      <c r="G27" s="452"/>
      <c r="H27" s="452"/>
    </row>
    <row r="28" spans="1:17" ht="86.45" customHeight="1">
      <c r="A28" s="454" t="s">
        <v>219</v>
      </c>
      <c r="B28" s="455"/>
      <c r="C28" s="455"/>
      <c r="D28" s="456"/>
      <c r="E28" s="457"/>
      <c r="F28" s="460" t="s">
        <v>220</v>
      </c>
      <c r="G28" s="460"/>
      <c r="H28" s="460"/>
    </row>
    <row r="29" spans="1:17" ht="22.15" customHeight="1">
      <c r="A29" s="462" t="s">
        <v>181</v>
      </c>
      <c r="B29" s="463"/>
      <c r="C29" s="119"/>
      <c r="D29" s="140"/>
      <c r="E29" s="458"/>
      <c r="F29" s="459" t="s">
        <v>169</v>
      </c>
      <c r="G29" s="459"/>
      <c r="H29" s="141">
        <f>H26</f>
        <v>0</v>
      </c>
    </row>
    <row r="30" spans="1:17" ht="22.15" customHeight="1">
      <c r="A30" s="449" t="s">
        <v>188</v>
      </c>
      <c r="B30" s="450"/>
      <c r="C30" s="451"/>
      <c r="D30" s="142">
        <f>C29*1.5</f>
        <v>0</v>
      </c>
      <c r="E30" s="458"/>
      <c r="F30" s="143" t="s">
        <v>181</v>
      </c>
      <c r="G30" s="119"/>
      <c r="H30" s="461"/>
    </row>
    <row r="31" spans="1:17" ht="22.15" customHeight="1">
      <c r="A31" s="449" t="s">
        <v>189</v>
      </c>
      <c r="B31" s="450"/>
      <c r="C31" s="451"/>
      <c r="D31" s="142">
        <f>H26</f>
        <v>0</v>
      </c>
      <c r="E31" s="458"/>
      <c r="F31" s="143" t="s">
        <v>182</v>
      </c>
      <c r="G31" s="119"/>
      <c r="H31" s="461"/>
    </row>
    <row r="32" spans="1:17" ht="22.15" customHeight="1">
      <c r="A32" s="509" t="s">
        <v>190</v>
      </c>
      <c r="B32" s="510"/>
      <c r="C32" s="511"/>
      <c r="D32" s="515">
        <f>IF(C29&lt;666666.66,D30,B52)</f>
        <v>0</v>
      </c>
      <c r="E32" s="458"/>
      <c r="F32" s="143" t="s">
        <v>183</v>
      </c>
      <c r="G32" s="119"/>
      <c r="H32" s="461"/>
    </row>
    <row r="33" spans="1:8" ht="22.15" customHeight="1">
      <c r="A33" s="512"/>
      <c r="B33" s="513"/>
      <c r="C33" s="514"/>
      <c r="D33" s="516"/>
      <c r="E33" s="458"/>
      <c r="F33" s="143" t="s">
        <v>184</v>
      </c>
      <c r="G33" s="119"/>
      <c r="H33" s="461"/>
    </row>
    <row r="34" spans="1:8" ht="22.15" customHeight="1">
      <c r="A34" s="517" t="str">
        <f>IF(D32=0,"",IF(D32&lt;=H26,"ELIGIBLE: Sufficient Assets for Program Eligibility","INELIGIBLE: Insufficient Assets for Program Eligibility"))</f>
        <v/>
      </c>
      <c r="B34" s="518"/>
      <c r="C34" s="518"/>
      <c r="D34" s="519"/>
      <c r="E34" s="458"/>
      <c r="F34" s="144" t="s">
        <v>187</v>
      </c>
      <c r="G34" s="119"/>
      <c r="H34" s="461"/>
    </row>
    <row r="35" spans="1:8" ht="22.15" customHeight="1">
      <c r="A35" s="520"/>
      <c r="B35" s="521"/>
      <c r="C35" s="521"/>
      <c r="D35" s="522"/>
      <c r="E35" s="458"/>
      <c r="F35" s="145" t="s">
        <v>191</v>
      </c>
      <c r="G35" s="146">
        <f>SUM(G30:G34)</f>
        <v>0</v>
      </c>
      <c r="H35" s="461"/>
    </row>
    <row r="36" spans="1:8" ht="22.15" customHeight="1">
      <c r="A36" s="447" t="s">
        <v>182</v>
      </c>
      <c r="B36" s="448"/>
      <c r="C36" s="120"/>
      <c r="D36" s="506"/>
      <c r="E36" s="458"/>
      <c r="F36" s="464" t="s">
        <v>192</v>
      </c>
      <c r="G36" s="423"/>
      <c r="H36" s="243">
        <f>H29-G35</f>
        <v>0</v>
      </c>
    </row>
    <row r="37" spans="1:8" ht="22.15" customHeight="1">
      <c r="A37" s="447" t="s">
        <v>183</v>
      </c>
      <c r="B37" s="448"/>
      <c r="C37" s="119"/>
      <c r="D37" s="507"/>
      <c r="E37" s="458"/>
      <c r="F37" s="423"/>
      <c r="G37" s="423"/>
      <c r="H37" s="243"/>
    </row>
    <row r="38" spans="1:8" ht="19.899999999999999" customHeight="1">
      <c r="A38" s="447" t="s">
        <v>184</v>
      </c>
      <c r="B38" s="448"/>
      <c r="C38" s="119"/>
      <c r="D38" s="507"/>
      <c r="E38" s="458"/>
      <c r="F38" s="490" t="str">
        <f>IF(G30=0,"",IF(H36&gt;=0,"ELIGIBLE: Sufficient Assets","INELIGIBLE: Insufficient Assets"))</f>
        <v/>
      </c>
      <c r="G38" s="490"/>
      <c r="H38" s="490"/>
    </row>
    <row r="39" spans="1:8" ht="19.899999999999999" customHeight="1">
      <c r="A39" s="504" t="s">
        <v>191</v>
      </c>
      <c r="B39" s="505"/>
      <c r="C39" s="147">
        <f>SUM(C36:C38)</f>
        <v>0</v>
      </c>
      <c r="D39" s="508"/>
      <c r="E39" s="458"/>
      <c r="F39" s="490"/>
      <c r="G39" s="490"/>
      <c r="H39" s="490"/>
    </row>
    <row r="40" spans="1:8" ht="39.6" customHeight="1">
      <c r="A40" s="493" t="s">
        <v>192</v>
      </c>
      <c r="B40" s="494"/>
      <c r="C40" s="495"/>
      <c r="D40" s="152">
        <f>H26-C39</f>
        <v>0</v>
      </c>
      <c r="E40" s="458"/>
      <c r="F40" s="465" t="s">
        <v>186</v>
      </c>
      <c r="G40" s="465"/>
      <c r="H40" s="465"/>
    </row>
    <row r="41" spans="1:8" ht="30" customHeight="1">
      <c r="A41" s="496" t="s">
        <v>185</v>
      </c>
      <c r="B41" s="497"/>
      <c r="C41" s="498"/>
      <c r="D41" s="153">
        <f>D40/120</f>
        <v>0</v>
      </c>
      <c r="E41" s="502"/>
      <c r="F41" s="499" t="s">
        <v>193</v>
      </c>
      <c r="G41" s="499"/>
      <c r="H41" s="499"/>
    </row>
    <row r="42" spans="1:8" ht="21" customHeight="1">
      <c r="A42" s="148"/>
      <c r="B42" s="149"/>
      <c r="C42" s="149"/>
      <c r="D42" s="150"/>
      <c r="E42" s="503"/>
      <c r="F42" s="500"/>
      <c r="G42" s="500"/>
      <c r="H42" s="501"/>
    </row>
    <row r="43" spans="1:8" ht="22.15" customHeight="1">
      <c r="A43" s="491" t="s">
        <v>113</v>
      </c>
      <c r="B43" s="491"/>
      <c r="C43" s="491"/>
      <c r="D43" s="492"/>
      <c r="E43" s="492"/>
      <c r="F43" s="492"/>
      <c r="G43" s="492"/>
      <c r="H43" s="492"/>
    </row>
    <row r="44" spans="1:8" ht="22.15" customHeight="1">
      <c r="A44" s="491"/>
      <c r="B44" s="491"/>
      <c r="C44" s="491"/>
      <c r="D44" s="492"/>
      <c r="E44" s="492"/>
      <c r="F44" s="492"/>
      <c r="G44" s="492"/>
      <c r="H44" s="492"/>
    </row>
    <row r="45" spans="1:8" ht="22.15" customHeight="1">
      <c r="A45" s="491"/>
      <c r="B45" s="491"/>
      <c r="C45" s="491"/>
      <c r="D45" s="492"/>
      <c r="E45" s="492"/>
      <c r="F45" s="492"/>
      <c r="G45" s="492"/>
      <c r="H45" s="492"/>
    </row>
    <row r="46" spans="1:8" ht="22.15" customHeight="1">
      <c r="A46" s="491"/>
      <c r="B46" s="491"/>
      <c r="C46" s="491"/>
      <c r="D46" s="492"/>
      <c r="E46" s="492"/>
      <c r="F46" s="492"/>
      <c r="G46" s="492"/>
      <c r="H46" s="492"/>
    </row>
    <row r="47" spans="1:8" ht="22.15" customHeight="1">
      <c r="A47" s="491"/>
      <c r="B47" s="491"/>
      <c r="C47" s="491"/>
      <c r="D47" s="492"/>
      <c r="E47" s="492"/>
      <c r="F47" s="492"/>
      <c r="G47" s="492"/>
      <c r="H47" s="492"/>
    </row>
    <row r="48" spans="1:8">
      <c r="A48" s="151"/>
      <c r="B48" s="151"/>
      <c r="C48" s="151"/>
      <c r="D48" s="151"/>
      <c r="E48" s="151"/>
      <c r="F48" s="151"/>
      <c r="G48" s="151"/>
      <c r="H48" s="151"/>
    </row>
    <row r="52" spans="2:2">
      <c r="B52" s="154">
        <v>1000000</v>
      </c>
    </row>
  </sheetData>
  <sheetProtection formatCells="0"/>
  <mergeCells count="61">
    <mergeCell ref="A32:C33"/>
    <mergeCell ref="D32:D33"/>
    <mergeCell ref="A37:B37"/>
    <mergeCell ref="A38:B38"/>
    <mergeCell ref="A34:D35"/>
    <mergeCell ref="F38:H39"/>
    <mergeCell ref="A43:C47"/>
    <mergeCell ref="D43:H43"/>
    <mergeCell ref="D44:H44"/>
    <mergeCell ref="D45:H45"/>
    <mergeCell ref="D46:H46"/>
    <mergeCell ref="D47:H47"/>
    <mergeCell ref="A40:C40"/>
    <mergeCell ref="A41:C41"/>
    <mergeCell ref="F41:H41"/>
    <mergeCell ref="F42:H42"/>
    <mergeCell ref="E41:E42"/>
    <mergeCell ref="A39:B39"/>
    <mergeCell ref="D36:D39"/>
    <mergeCell ref="B24:C24"/>
    <mergeCell ref="B25:C25"/>
    <mergeCell ref="B8:C8"/>
    <mergeCell ref="B9:C9"/>
    <mergeCell ref="B15:C15"/>
    <mergeCell ref="B16:C16"/>
    <mergeCell ref="B22:C22"/>
    <mergeCell ref="B13:C13"/>
    <mergeCell ref="B14:C14"/>
    <mergeCell ref="B17:C17"/>
    <mergeCell ref="B18:C18"/>
    <mergeCell ref="B10:C10"/>
    <mergeCell ref="B11:C11"/>
    <mergeCell ref="B23:C23"/>
    <mergeCell ref="B20:C20"/>
    <mergeCell ref="B21:C21"/>
    <mergeCell ref="A1:H1"/>
    <mergeCell ref="A19:H19"/>
    <mergeCell ref="A12:H12"/>
    <mergeCell ref="A4:H4"/>
    <mergeCell ref="C2:D2"/>
    <mergeCell ref="A2:B2"/>
    <mergeCell ref="A3:H3"/>
    <mergeCell ref="B5:C5"/>
    <mergeCell ref="B6:C6"/>
    <mergeCell ref="B7:C7"/>
    <mergeCell ref="F26:G26"/>
    <mergeCell ref="A26:E26"/>
    <mergeCell ref="A36:B36"/>
    <mergeCell ref="A30:C30"/>
    <mergeCell ref="F27:H27"/>
    <mergeCell ref="A27:D27"/>
    <mergeCell ref="A28:D28"/>
    <mergeCell ref="E28:E40"/>
    <mergeCell ref="F29:G29"/>
    <mergeCell ref="F28:H28"/>
    <mergeCell ref="H30:H35"/>
    <mergeCell ref="A31:C31"/>
    <mergeCell ref="A29:B29"/>
    <mergeCell ref="F36:G37"/>
    <mergeCell ref="H36:H37"/>
    <mergeCell ref="F40:H40"/>
  </mergeCells>
  <phoneticPr fontId="64" type="noConversion"/>
  <conditionalFormatting sqref="A28:D36 A40:D41 A37:C39">
    <cfRule type="expression" dxfId="1" priority="4">
      <formula>$F$27="TOTAL ASSET CALCULATION"</formula>
    </cfRule>
  </conditionalFormatting>
  <conditionalFormatting sqref="F28:H41">
    <cfRule type="expression" dxfId="0" priority="5">
      <formula>$F$27="DEBT RATIO CALCULATION"</formula>
    </cfRule>
  </conditionalFormatting>
  <dataValidations count="1">
    <dataValidation type="list" allowBlank="1" showInputMessage="1" showErrorMessage="1" sqref="F27:H27" xr:uid="{4D1A482B-E3F2-41FE-B9AD-731F1C6419CD}">
      <formula1>"    DEBT RATIO CALCULATION,    TOTAL ASSET CALCULATION"</formula1>
    </dataValidation>
  </dataValidations>
  <printOptions horizontalCentered="1"/>
  <pageMargins left="0.3" right="0.3" top="0.3" bottom="0.3" header="0.3" footer="0.3"/>
  <pageSetup scale="70" fitToHeight="0" orientation="landscape" r:id="rId1"/>
  <headerFooter>
    <oddFooter>&amp;R11/11/2019</oddFoot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3"/>
  <sheetViews>
    <sheetView showGridLines="0" zoomScale="80" zoomScaleNormal="80" zoomScaleSheetLayoutView="100" workbookViewId="0">
      <selection activeCell="A52" sqref="A52:N59"/>
    </sheetView>
  </sheetViews>
  <sheetFormatPr defaultRowHeight="15"/>
  <cols>
    <col min="14" max="14" width="11.5703125" customWidth="1"/>
    <col min="16" max="16" width="14.85546875" customWidth="1"/>
    <col min="18" max="18" width="14" customWidth="1"/>
    <col min="20" max="20" width="17.140625" customWidth="1"/>
  </cols>
  <sheetData>
    <row r="1" spans="1:20" ht="14.45" customHeight="1">
      <c r="A1" s="523" t="s">
        <v>126</v>
      </c>
      <c r="B1" s="523"/>
      <c r="C1" s="523"/>
      <c r="D1" s="523"/>
      <c r="E1" s="523"/>
      <c r="F1" s="523"/>
      <c r="G1" s="523"/>
      <c r="H1" s="523"/>
      <c r="I1" s="523"/>
      <c r="J1" s="523"/>
      <c r="K1" s="523"/>
      <c r="L1" s="523"/>
      <c r="M1" s="523"/>
      <c r="N1" s="523"/>
      <c r="O1" s="523"/>
      <c r="P1" s="523"/>
      <c r="Q1" s="523"/>
      <c r="R1" s="523"/>
      <c r="S1" s="523"/>
      <c r="T1" s="523"/>
    </row>
    <row r="2" spans="1:20" ht="14.45" customHeight="1">
      <c r="A2" s="523"/>
      <c r="B2" s="523"/>
      <c r="C2" s="523"/>
      <c r="D2" s="523"/>
      <c r="E2" s="523"/>
      <c r="F2" s="523"/>
      <c r="G2" s="523"/>
      <c r="H2" s="523"/>
      <c r="I2" s="523"/>
      <c r="J2" s="523"/>
      <c r="K2" s="523"/>
      <c r="L2" s="523"/>
      <c r="M2" s="523"/>
      <c r="N2" s="523"/>
      <c r="O2" s="523"/>
      <c r="P2" s="523"/>
      <c r="Q2" s="523"/>
      <c r="R2" s="523"/>
      <c r="S2" s="523"/>
      <c r="T2" s="523"/>
    </row>
    <row r="3" spans="1:20" ht="14.45" customHeight="1">
      <c r="A3" s="523"/>
      <c r="B3" s="523"/>
      <c r="C3" s="523"/>
      <c r="D3" s="523"/>
      <c r="E3" s="523"/>
      <c r="F3" s="523"/>
      <c r="G3" s="523"/>
      <c r="H3" s="523"/>
      <c r="I3" s="523"/>
      <c r="J3" s="523"/>
      <c r="K3" s="523"/>
      <c r="L3" s="523"/>
      <c r="M3" s="523"/>
      <c r="N3" s="523"/>
      <c r="O3" s="523"/>
      <c r="P3" s="523"/>
      <c r="Q3" s="523"/>
      <c r="R3" s="523"/>
      <c r="S3" s="523"/>
      <c r="T3" s="523"/>
    </row>
    <row r="4" spans="1:20">
      <c r="A4" s="32"/>
      <c r="L4" s="578"/>
      <c r="M4" s="578"/>
      <c r="N4" s="578"/>
      <c r="O4" s="578"/>
      <c r="P4" s="578"/>
      <c r="Q4" s="578"/>
      <c r="R4" s="578"/>
      <c r="S4" s="578"/>
      <c r="T4" s="579"/>
    </row>
    <row r="5" spans="1:20" ht="15.75">
      <c r="A5" s="33" t="s">
        <v>0</v>
      </c>
      <c r="B5" s="3"/>
      <c r="C5" s="3"/>
      <c r="D5" s="3"/>
      <c r="E5" s="4"/>
      <c r="F5" s="527" t="s">
        <v>60</v>
      </c>
      <c r="G5" s="528"/>
      <c r="H5" s="528"/>
      <c r="I5" s="528"/>
      <c r="J5" s="528"/>
      <c r="K5" s="528"/>
      <c r="L5" s="528"/>
      <c r="M5" s="529"/>
      <c r="N5" s="548" t="s">
        <v>127</v>
      </c>
      <c r="O5" s="586"/>
      <c r="P5" s="549"/>
      <c r="Q5" s="548"/>
      <c r="R5" s="586"/>
      <c r="S5" s="586"/>
      <c r="T5" s="553"/>
    </row>
    <row r="6" spans="1:20">
      <c r="A6" s="34" t="s">
        <v>1</v>
      </c>
      <c r="E6" s="6"/>
      <c r="F6" s="530" t="s">
        <v>61</v>
      </c>
      <c r="G6" s="531"/>
      <c r="H6" s="531"/>
      <c r="I6" s="531"/>
      <c r="J6" s="531"/>
      <c r="K6" s="531"/>
      <c r="L6" s="531"/>
      <c r="M6" s="532"/>
      <c r="N6" s="585" t="s">
        <v>3</v>
      </c>
      <c r="O6" s="580" t="s">
        <v>4</v>
      </c>
      <c r="P6" s="581"/>
      <c r="Q6" s="580" t="s">
        <v>4</v>
      </c>
      <c r="R6" s="581"/>
      <c r="S6" s="580" t="s">
        <v>4</v>
      </c>
      <c r="T6" s="584"/>
    </row>
    <row r="7" spans="1:20">
      <c r="A7" s="35" t="s">
        <v>2</v>
      </c>
      <c r="B7" s="1"/>
      <c r="C7" s="1"/>
      <c r="D7" s="1"/>
      <c r="E7" s="5"/>
      <c r="F7" s="533"/>
      <c r="G7" s="534"/>
      <c r="H7" s="534"/>
      <c r="I7" s="534"/>
      <c r="J7" s="534"/>
      <c r="K7" s="534"/>
      <c r="L7" s="534"/>
      <c r="M7" s="535"/>
      <c r="N7" s="547"/>
      <c r="O7" s="582"/>
      <c r="P7" s="583"/>
      <c r="Q7" s="582"/>
      <c r="R7" s="583"/>
      <c r="S7" s="582"/>
      <c r="T7" s="587"/>
    </row>
    <row r="8" spans="1:20">
      <c r="A8" s="36" t="s">
        <v>65</v>
      </c>
      <c r="B8" s="3"/>
      <c r="C8" s="3"/>
      <c r="D8" s="3"/>
      <c r="E8" s="3"/>
      <c r="F8" s="3"/>
      <c r="G8" s="3"/>
      <c r="H8" s="3"/>
      <c r="I8" s="3"/>
      <c r="J8" s="3"/>
      <c r="K8" s="3"/>
      <c r="L8" s="3"/>
      <c r="M8" s="3"/>
      <c r="N8" s="3"/>
      <c r="O8" s="3"/>
      <c r="P8" s="3"/>
      <c r="Q8" s="3"/>
      <c r="R8" s="3"/>
      <c r="S8" s="3"/>
      <c r="T8" s="37"/>
    </row>
    <row r="9" spans="1:20">
      <c r="A9" s="38" t="s">
        <v>5</v>
      </c>
      <c r="B9" s="1"/>
      <c r="C9" s="1"/>
      <c r="D9" s="1"/>
      <c r="E9" s="1"/>
      <c r="F9" s="1"/>
      <c r="G9" s="1"/>
      <c r="H9" s="1"/>
      <c r="I9" s="1"/>
      <c r="J9" s="1"/>
      <c r="K9" s="1"/>
      <c r="L9" s="1"/>
      <c r="M9" s="1"/>
      <c r="N9" s="1"/>
      <c r="O9" s="1"/>
      <c r="P9" s="1"/>
      <c r="Q9" s="1"/>
      <c r="R9" s="1"/>
      <c r="S9" s="1"/>
      <c r="T9" s="39"/>
    </row>
    <row r="10" spans="1:20" ht="21.75" customHeight="1">
      <c r="A10" s="40"/>
      <c r="B10" s="13" t="s">
        <v>67</v>
      </c>
      <c r="C10" s="14"/>
      <c r="D10" s="14"/>
      <c r="E10" s="14"/>
      <c r="F10" s="14"/>
      <c r="G10" s="14"/>
      <c r="H10" s="14"/>
      <c r="I10" s="14"/>
      <c r="J10" s="14"/>
      <c r="K10" s="14"/>
      <c r="L10" s="14"/>
      <c r="M10" s="14"/>
      <c r="N10" s="8" t="s">
        <v>6</v>
      </c>
      <c r="O10" s="548"/>
      <c r="P10" s="549"/>
      <c r="Q10" s="548"/>
      <c r="R10" s="549"/>
      <c r="S10" s="548"/>
      <c r="T10" s="553"/>
    </row>
    <row r="11" spans="1:20">
      <c r="A11" s="40" t="s">
        <v>66</v>
      </c>
      <c r="B11" s="14"/>
      <c r="C11" s="14"/>
      <c r="D11" s="14"/>
      <c r="E11" s="14"/>
      <c r="F11" s="14"/>
      <c r="G11" s="14"/>
      <c r="H11" s="14"/>
      <c r="I11" s="14"/>
      <c r="J11" s="14"/>
      <c r="K11" s="14"/>
      <c r="L11" s="14"/>
      <c r="M11" s="14"/>
      <c r="N11" s="14"/>
      <c r="O11" s="14"/>
      <c r="P11" s="14"/>
      <c r="Q11" s="14"/>
      <c r="R11" s="14"/>
      <c r="S11" s="14"/>
      <c r="T11" s="41"/>
    </row>
    <row r="12" spans="1:20" ht="24" customHeight="1">
      <c r="A12" s="588" t="s">
        <v>30</v>
      </c>
      <c r="B12" s="589"/>
      <c r="C12" s="589"/>
      <c r="D12" s="589"/>
      <c r="E12" s="589"/>
      <c r="F12" s="589"/>
      <c r="G12" s="589"/>
      <c r="H12" s="589"/>
      <c r="I12" s="589"/>
      <c r="J12" s="589"/>
      <c r="K12" s="589"/>
      <c r="L12" s="589"/>
      <c r="M12" s="589"/>
      <c r="N12" s="589"/>
      <c r="O12" s="589"/>
      <c r="P12" s="589"/>
      <c r="Q12" s="589"/>
      <c r="R12" s="589"/>
      <c r="S12" s="589"/>
      <c r="T12" s="590"/>
    </row>
    <row r="13" spans="1:20">
      <c r="A13" s="554" t="s">
        <v>7</v>
      </c>
      <c r="B13" s="555" t="s">
        <v>8</v>
      </c>
      <c r="C13" s="556"/>
      <c r="D13" s="556"/>
      <c r="E13" s="556"/>
      <c r="F13" s="556"/>
      <c r="G13" s="556"/>
      <c r="H13" s="556"/>
      <c r="I13" s="556"/>
      <c r="J13" s="556"/>
      <c r="K13" s="556"/>
      <c r="L13" s="556"/>
      <c r="M13" s="557"/>
      <c r="N13" s="546" t="s">
        <v>3</v>
      </c>
      <c r="O13" s="591"/>
      <c r="P13" s="592"/>
      <c r="Q13" s="591"/>
      <c r="R13" s="592"/>
      <c r="S13" s="591"/>
      <c r="T13" s="595"/>
    </row>
    <row r="14" spans="1:20">
      <c r="A14" s="543"/>
      <c r="B14" s="539" t="s">
        <v>9</v>
      </c>
      <c r="C14" s="540"/>
      <c r="D14" s="540"/>
      <c r="E14" s="540"/>
      <c r="F14" s="540"/>
      <c r="G14" s="540"/>
      <c r="H14" s="540"/>
      <c r="I14" s="540"/>
      <c r="J14" s="540"/>
      <c r="K14" s="540"/>
      <c r="L14" s="540"/>
      <c r="M14" s="541"/>
      <c r="N14" s="547"/>
      <c r="O14" s="593"/>
      <c r="P14" s="594"/>
      <c r="Q14" s="593"/>
      <c r="R14" s="594"/>
      <c r="S14" s="593"/>
      <c r="T14" s="596"/>
    </row>
    <row r="15" spans="1:20">
      <c r="A15" s="42" t="s">
        <v>10</v>
      </c>
      <c r="B15" s="550" t="s">
        <v>11</v>
      </c>
      <c r="C15" s="551"/>
      <c r="D15" s="551"/>
      <c r="E15" s="551"/>
      <c r="F15" s="551"/>
      <c r="G15" s="551"/>
      <c r="H15" s="551"/>
      <c r="I15" s="551"/>
      <c r="J15" s="551"/>
      <c r="K15" s="551"/>
      <c r="L15" s="551"/>
      <c r="M15" s="552"/>
      <c r="N15" s="8" t="s">
        <v>22</v>
      </c>
      <c r="O15" s="524"/>
      <c r="P15" s="525"/>
      <c r="Q15" s="524"/>
      <c r="R15" s="525"/>
      <c r="S15" s="524"/>
      <c r="T15" s="526"/>
    </row>
    <row r="16" spans="1:20">
      <c r="A16" s="42" t="s">
        <v>12</v>
      </c>
      <c r="B16" s="550" t="s">
        <v>90</v>
      </c>
      <c r="C16" s="551"/>
      <c r="D16" s="551"/>
      <c r="E16" s="551"/>
      <c r="F16" s="551"/>
      <c r="G16" s="551"/>
      <c r="H16" s="551"/>
      <c r="I16" s="551"/>
      <c r="J16" s="551"/>
      <c r="K16" s="551"/>
      <c r="L16" s="551"/>
      <c r="M16" s="552"/>
      <c r="N16" s="8" t="s">
        <v>23</v>
      </c>
      <c r="O16" s="524"/>
      <c r="P16" s="525"/>
      <c r="Q16" s="524"/>
      <c r="R16" s="525"/>
      <c r="S16" s="524"/>
      <c r="T16" s="526"/>
    </row>
    <row r="17" spans="1:20">
      <c r="A17" s="42" t="s">
        <v>13</v>
      </c>
      <c r="B17" s="550" t="s">
        <v>92</v>
      </c>
      <c r="C17" s="551"/>
      <c r="D17" s="551"/>
      <c r="E17" s="551"/>
      <c r="F17" s="551"/>
      <c r="G17" s="551"/>
      <c r="H17" s="551"/>
      <c r="I17" s="551"/>
      <c r="J17" s="551"/>
      <c r="K17" s="551"/>
      <c r="L17" s="551"/>
      <c r="M17" s="552"/>
      <c r="N17" s="8" t="s">
        <v>23</v>
      </c>
      <c r="O17" s="524"/>
      <c r="P17" s="525"/>
      <c r="Q17" s="524"/>
      <c r="R17" s="525"/>
      <c r="S17" s="524"/>
      <c r="T17" s="526"/>
    </row>
    <row r="18" spans="1:20">
      <c r="A18" s="42" t="s">
        <v>14</v>
      </c>
      <c r="B18" s="550" t="s">
        <v>15</v>
      </c>
      <c r="C18" s="551"/>
      <c r="D18" s="551"/>
      <c r="E18" s="551"/>
      <c r="F18" s="551"/>
      <c r="G18" s="551"/>
      <c r="H18" s="551"/>
      <c r="I18" s="551"/>
      <c r="J18" s="551"/>
      <c r="K18" s="551"/>
      <c r="L18" s="551"/>
      <c r="M18" s="552"/>
      <c r="N18" s="8" t="s">
        <v>23</v>
      </c>
      <c r="O18" s="524"/>
      <c r="P18" s="525"/>
      <c r="Q18" s="524"/>
      <c r="R18" s="525"/>
      <c r="S18" s="524"/>
      <c r="T18" s="526"/>
    </row>
    <row r="19" spans="1:20">
      <c r="A19" s="542" t="s">
        <v>16</v>
      </c>
      <c r="B19" s="536" t="s">
        <v>17</v>
      </c>
      <c r="C19" s="537"/>
      <c r="D19" s="537"/>
      <c r="E19" s="537"/>
      <c r="F19" s="537"/>
      <c r="G19" s="537"/>
      <c r="H19" s="537"/>
      <c r="I19" s="537"/>
      <c r="J19" s="537"/>
      <c r="K19" s="537"/>
      <c r="L19" s="537"/>
      <c r="M19" s="538"/>
      <c r="N19" s="544" t="s">
        <v>23</v>
      </c>
      <c r="O19" s="558"/>
      <c r="P19" s="576"/>
      <c r="Q19" s="558"/>
      <c r="R19" s="576"/>
      <c r="S19" s="558"/>
      <c r="T19" s="559"/>
    </row>
    <row r="20" spans="1:20">
      <c r="A20" s="543"/>
      <c r="B20" s="539" t="s">
        <v>18</v>
      </c>
      <c r="C20" s="540"/>
      <c r="D20" s="540"/>
      <c r="E20" s="540"/>
      <c r="F20" s="540"/>
      <c r="G20" s="540"/>
      <c r="H20" s="540"/>
      <c r="I20" s="540"/>
      <c r="J20" s="540"/>
      <c r="K20" s="540"/>
      <c r="L20" s="540"/>
      <c r="M20" s="541"/>
      <c r="N20" s="545"/>
      <c r="O20" s="560"/>
      <c r="P20" s="577"/>
      <c r="Q20" s="560"/>
      <c r="R20" s="577"/>
      <c r="S20" s="560"/>
      <c r="T20" s="561"/>
    </row>
    <row r="21" spans="1:20">
      <c r="A21" s="43" t="s">
        <v>88</v>
      </c>
      <c r="B21" s="550" t="s">
        <v>89</v>
      </c>
      <c r="C21" s="551"/>
      <c r="D21" s="551"/>
      <c r="E21" s="551"/>
      <c r="F21" s="551"/>
      <c r="G21" s="551"/>
      <c r="H21" s="551"/>
      <c r="I21" s="551"/>
      <c r="J21" s="551"/>
      <c r="K21" s="551"/>
      <c r="L21" s="551"/>
      <c r="M21" s="552"/>
      <c r="N21" s="10" t="s">
        <v>23</v>
      </c>
      <c r="O21" s="524"/>
      <c r="P21" s="525"/>
      <c r="Q21" s="524"/>
      <c r="R21" s="525"/>
      <c r="S21" s="524"/>
      <c r="T21" s="526"/>
    </row>
    <row r="22" spans="1:20">
      <c r="A22" s="542" t="s">
        <v>19</v>
      </c>
      <c r="B22" s="536" t="s">
        <v>20</v>
      </c>
      <c r="C22" s="537"/>
      <c r="D22" s="537"/>
      <c r="E22" s="537"/>
      <c r="F22" s="537"/>
      <c r="G22" s="537"/>
      <c r="H22" s="537"/>
      <c r="I22" s="537"/>
      <c r="J22" s="537"/>
      <c r="K22" s="537"/>
      <c r="L22" s="537"/>
      <c r="M22" s="538"/>
      <c r="N22" s="544" t="s">
        <v>23</v>
      </c>
      <c r="O22" s="558"/>
      <c r="P22" s="576"/>
      <c r="Q22" s="558"/>
      <c r="R22" s="576"/>
      <c r="S22" s="558"/>
      <c r="T22" s="559"/>
    </row>
    <row r="23" spans="1:20">
      <c r="A23" s="543"/>
      <c r="B23" s="539" t="s">
        <v>21</v>
      </c>
      <c r="C23" s="540"/>
      <c r="D23" s="540"/>
      <c r="E23" s="540"/>
      <c r="F23" s="540"/>
      <c r="G23" s="540"/>
      <c r="H23" s="540"/>
      <c r="I23" s="540"/>
      <c r="J23" s="540"/>
      <c r="K23" s="540"/>
      <c r="L23" s="540"/>
      <c r="M23" s="541"/>
      <c r="N23" s="545"/>
      <c r="O23" s="560"/>
      <c r="P23" s="577"/>
      <c r="Q23" s="560"/>
      <c r="R23" s="577"/>
      <c r="S23" s="560"/>
      <c r="T23" s="561"/>
    </row>
    <row r="24" spans="1:20">
      <c r="A24" s="44"/>
      <c r="B24" s="550" t="s">
        <v>24</v>
      </c>
      <c r="C24" s="551"/>
      <c r="D24" s="551"/>
      <c r="E24" s="551"/>
      <c r="F24" s="551"/>
      <c r="G24" s="551"/>
      <c r="H24" s="551"/>
      <c r="I24" s="551"/>
      <c r="J24" s="551"/>
      <c r="K24" s="551"/>
      <c r="L24" s="551"/>
      <c r="M24" s="552"/>
      <c r="N24" s="8" t="s">
        <v>25</v>
      </c>
      <c r="O24" s="524">
        <f>O13-O15+O16+O17+O18+O19+O21+O22</f>
        <v>0</v>
      </c>
      <c r="P24" s="525"/>
      <c r="Q24" s="524">
        <f>Q13-Q15+Q16+Q17+Q18+Q19+Q21+Q22</f>
        <v>0</v>
      </c>
      <c r="R24" s="525"/>
      <c r="S24" s="524">
        <f>S13-S15+S16+S17+S18+S19+S21+S22</f>
        <v>0</v>
      </c>
      <c r="T24" s="526"/>
    </row>
    <row r="25" spans="1:20">
      <c r="A25" s="45" t="s">
        <v>26</v>
      </c>
      <c r="B25" s="550" t="s">
        <v>27</v>
      </c>
      <c r="C25" s="551"/>
      <c r="D25" s="551"/>
      <c r="E25" s="551"/>
      <c r="F25" s="551"/>
      <c r="G25" s="551"/>
      <c r="H25" s="551"/>
      <c r="I25" s="551"/>
      <c r="J25" s="551"/>
      <c r="K25" s="551"/>
      <c r="L25" s="551"/>
      <c r="M25" s="552"/>
      <c r="N25" s="8" t="s">
        <v>28</v>
      </c>
      <c r="O25" s="570">
        <f>O10</f>
        <v>0</v>
      </c>
      <c r="P25" s="575"/>
      <c r="Q25" s="570">
        <f>Q10</f>
        <v>0</v>
      </c>
      <c r="R25" s="575"/>
      <c r="S25" s="570">
        <f>S10</f>
        <v>0</v>
      </c>
      <c r="T25" s="571"/>
    </row>
    <row r="26" spans="1:20">
      <c r="A26" s="572" t="s">
        <v>29</v>
      </c>
      <c r="B26" s="573"/>
      <c r="C26" s="573"/>
      <c r="D26" s="573"/>
      <c r="E26" s="573"/>
      <c r="F26" s="573"/>
      <c r="G26" s="573"/>
      <c r="H26" s="573"/>
      <c r="I26" s="573"/>
      <c r="J26" s="573"/>
      <c r="K26" s="573"/>
      <c r="L26" s="573"/>
      <c r="M26" s="574"/>
      <c r="N26" s="9" t="s">
        <v>6</v>
      </c>
      <c r="O26" s="548" t="e">
        <f>O24/O25</f>
        <v>#DIV/0!</v>
      </c>
      <c r="P26" s="525"/>
      <c r="Q26" s="548" t="e">
        <f>Q24/Q25</f>
        <v>#DIV/0!</v>
      </c>
      <c r="R26" s="525"/>
      <c r="S26" s="548" t="e">
        <f>S24/S25</f>
        <v>#DIV/0!</v>
      </c>
      <c r="T26" s="526"/>
    </row>
    <row r="27" spans="1:20" ht="15" customHeight="1">
      <c r="A27" s="564" t="s">
        <v>32</v>
      </c>
      <c r="B27" s="565"/>
      <c r="C27" s="565"/>
      <c r="D27" s="565"/>
      <c r="E27" s="565"/>
      <c r="F27" s="565"/>
      <c r="G27" s="565"/>
      <c r="H27" s="565"/>
      <c r="I27" s="565"/>
      <c r="J27" s="565"/>
      <c r="K27" s="565"/>
      <c r="L27" s="565"/>
      <c r="M27" s="565"/>
      <c r="N27" s="565"/>
      <c r="O27" s="565"/>
      <c r="P27" s="565"/>
      <c r="Q27" s="565"/>
      <c r="R27" s="565"/>
      <c r="S27" s="565"/>
      <c r="T27" s="566"/>
    </row>
    <row r="28" spans="1:20">
      <c r="A28" s="567" t="s">
        <v>33</v>
      </c>
      <c r="B28" s="568"/>
      <c r="C28" s="568"/>
      <c r="D28" s="568"/>
      <c r="E28" s="568"/>
      <c r="F28" s="568"/>
      <c r="G28" s="568"/>
      <c r="H28" s="568"/>
      <c r="I28" s="568"/>
      <c r="J28" s="568"/>
      <c r="K28" s="568"/>
      <c r="L28" s="568"/>
      <c r="M28" s="568"/>
      <c r="N28" s="568"/>
      <c r="O28" s="568"/>
      <c r="P28" s="568"/>
      <c r="Q28" s="568"/>
      <c r="R28" s="568"/>
      <c r="S28" s="568"/>
      <c r="T28" s="569"/>
    </row>
    <row r="29" spans="1:20" ht="19.5" customHeight="1">
      <c r="A29" s="46" t="s">
        <v>34</v>
      </c>
      <c r="B29" s="603" t="s">
        <v>36</v>
      </c>
      <c r="C29" s="604"/>
      <c r="D29" s="604"/>
      <c r="E29" s="604"/>
      <c r="F29" s="604"/>
      <c r="G29" s="604"/>
      <c r="H29" s="604"/>
      <c r="I29" s="604"/>
      <c r="J29" s="604"/>
      <c r="K29" s="604"/>
      <c r="L29" s="604"/>
      <c r="M29" s="605"/>
      <c r="N29" s="226" t="s">
        <v>3</v>
      </c>
      <c r="O29" s="591"/>
      <c r="P29" s="592"/>
      <c r="Q29" s="591"/>
      <c r="R29" s="592"/>
      <c r="S29" s="591"/>
      <c r="T29" s="595"/>
    </row>
    <row r="30" spans="1:20">
      <c r="A30" s="542" t="s">
        <v>35</v>
      </c>
      <c r="B30" s="536" t="s">
        <v>37</v>
      </c>
      <c r="C30" s="537"/>
      <c r="D30" s="537"/>
      <c r="E30" s="537"/>
      <c r="F30" s="537"/>
      <c r="G30" s="537"/>
      <c r="H30" s="537"/>
      <c r="I30" s="537"/>
      <c r="J30" s="537"/>
      <c r="K30" s="537"/>
      <c r="L30" s="537"/>
      <c r="M30" s="538"/>
      <c r="N30" s="544" t="s">
        <v>39</v>
      </c>
      <c r="O30" s="597">
        <v>0.75</v>
      </c>
      <c r="P30" s="598"/>
      <c r="Q30" s="597">
        <v>0.75</v>
      </c>
      <c r="R30" s="598"/>
      <c r="S30" s="597">
        <v>0.75</v>
      </c>
      <c r="T30" s="601"/>
    </row>
    <row r="31" spans="1:20">
      <c r="A31" s="543"/>
      <c r="B31" s="539" t="s">
        <v>38</v>
      </c>
      <c r="C31" s="540"/>
      <c r="D31" s="540"/>
      <c r="E31" s="540"/>
      <c r="F31" s="540"/>
      <c r="G31" s="540"/>
      <c r="H31" s="540"/>
      <c r="I31" s="540"/>
      <c r="J31" s="540"/>
      <c r="K31" s="540"/>
      <c r="L31" s="540"/>
      <c r="M31" s="541"/>
      <c r="N31" s="545"/>
      <c r="O31" s="599"/>
      <c r="P31" s="600"/>
      <c r="Q31" s="599"/>
      <c r="R31" s="600"/>
      <c r="S31" s="599"/>
      <c r="T31" s="602"/>
    </row>
    <row r="32" spans="1:20">
      <c r="A32" s="44"/>
      <c r="B32" s="550" t="s">
        <v>40</v>
      </c>
      <c r="C32" s="551"/>
      <c r="D32" s="551"/>
      <c r="E32" s="551"/>
      <c r="F32" s="551"/>
      <c r="G32" s="551"/>
      <c r="H32" s="551"/>
      <c r="I32" s="551"/>
      <c r="J32" s="551"/>
      <c r="K32" s="551"/>
      <c r="L32" s="551"/>
      <c r="M32" s="552"/>
      <c r="N32" s="8" t="s">
        <v>25</v>
      </c>
      <c r="O32" s="524">
        <f>O29*O30</f>
        <v>0</v>
      </c>
      <c r="P32" s="525"/>
      <c r="Q32" s="524">
        <f>Q29*Q30</f>
        <v>0</v>
      </c>
      <c r="R32" s="525"/>
      <c r="S32" s="524">
        <f>S29*S30</f>
        <v>0</v>
      </c>
      <c r="T32" s="526"/>
    </row>
    <row r="33" spans="1:24">
      <c r="A33" s="542" t="s">
        <v>41</v>
      </c>
      <c r="B33" s="536" t="s">
        <v>43</v>
      </c>
      <c r="C33" s="537"/>
      <c r="D33" s="537"/>
      <c r="E33" s="537"/>
      <c r="F33" s="537"/>
      <c r="G33" s="537"/>
      <c r="H33" s="537"/>
      <c r="I33" s="537"/>
      <c r="J33" s="537"/>
      <c r="K33" s="537"/>
      <c r="L33" s="537"/>
      <c r="M33" s="538"/>
      <c r="N33" s="544" t="s">
        <v>23</v>
      </c>
      <c r="O33" s="558"/>
      <c r="P33" s="576"/>
      <c r="Q33" s="558"/>
      <c r="R33" s="576"/>
      <c r="S33" s="558"/>
      <c r="T33" s="559"/>
      <c r="X33" s="225"/>
    </row>
    <row r="34" spans="1:24">
      <c r="A34" s="543"/>
      <c r="B34" s="612" t="s">
        <v>42</v>
      </c>
      <c r="C34" s="613"/>
      <c r="D34" s="613"/>
      <c r="E34" s="613"/>
      <c r="F34" s="613"/>
      <c r="G34" s="613"/>
      <c r="H34" s="613"/>
      <c r="I34" s="613"/>
      <c r="J34" s="613"/>
      <c r="K34" s="613"/>
      <c r="L34" s="613"/>
      <c r="M34" s="614"/>
      <c r="N34" s="545"/>
      <c r="O34" s="560"/>
      <c r="P34" s="577"/>
      <c r="Q34" s="560"/>
      <c r="R34" s="577"/>
      <c r="S34" s="560"/>
      <c r="T34" s="561"/>
    </row>
    <row r="35" spans="1:24">
      <c r="A35" s="572" t="s">
        <v>44</v>
      </c>
      <c r="B35" s="573"/>
      <c r="C35" s="573"/>
      <c r="D35" s="573"/>
      <c r="E35" s="573"/>
      <c r="F35" s="573"/>
      <c r="G35" s="573"/>
      <c r="H35" s="573"/>
      <c r="I35" s="573"/>
      <c r="J35" s="573"/>
      <c r="K35" s="573"/>
      <c r="L35" s="573"/>
      <c r="M35" s="574"/>
      <c r="N35" s="9" t="s">
        <v>6</v>
      </c>
      <c r="O35" s="524">
        <f>O32+O33</f>
        <v>0</v>
      </c>
      <c r="P35" s="525"/>
      <c r="Q35" s="524">
        <f>Q32+Q33</f>
        <v>0</v>
      </c>
      <c r="R35" s="525"/>
      <c r="S35" s="524">
        <f>S32+S33</f>
        <v>0</v>
      </c>
      <c r="T35" s="526"/>
    </row>
    <row r="36" spans="1:24">
      <c r="A36" s="615" t="s">
        <v>45</v>
      </c>
      <c r="B36" s="616"/>
      <c r="C36" s="616"/>
      <c r="D36" s="616"/>
      <c r="E36" s="616"/>
      <c r="F36" s="616"/>
      <c r="G36" s="616"/>
      <c r="H36" s="616"/>
      <c r="I36" s="616"/>
      <c r="J36" s="616"/>
      <c r="K36" s="616"/>
      <c r="L36" s="616"/>
      <c r="M36" s="616"/>
      <c r="N36" s="616"/>
      <c r="O36" s="616"/>
      <c r="P36" s="616"/>
      <c r="Q36" s="616"/>
      <c r="R36" s="616"/>
      <c r="S36" s="616"/>
      <c r="T36" s="617"/>
    </row>
    <row r="37" spans="1:24" ht="26.25" customHeight="1">
      <c r="A37" s="42" t="s">
        <v>46</v>
      </c>
      <c r="B37" s="603" t="s">
        <v>47</v>
      </c>
      <c r="C37" s="604"/>
      <c r="D37" s="604"/>
      <c r="E37" s="604"/>
      <c r="F37" s="604"/>
      <c r="G37" s="604"/>
      <c r="H37" s="604"/>
      <c r="I37" s="604"/>
      <c r="J37" s="604"/>
      <c r="K37" s="604"/>
      <c r="L37" s="604"/>
      <c r="M37" s="604"/>
      <c r="N37" s="605"/>
      <c r="O37" s="524" t="e">
        <f>O26+Q26+S26+O35+Q35+S35</f>
        <v>#DIV/0!</v>
      </c>
      <c r="P37" s="586"/>
      <c r="Q37" s="586"/>
      <c r="R37" s="586"/>
      <c r="S37" s="586"/>
      <c r="T37" s="553"/>
    </row>
    <row r="38" spans="1:24">
      <c r="A38" s="542" t="s">
        <v>48</v>
      </c>
      <c r="B38" s="536" t="s">
        <v>49</v>
      </c>
      <c r="C38" s="537"/>
      <c r="D38" s="537"/>
      <c r="E38" s="537"/>
      <c r="F38" s="537"/>
      <c r="G38" s="537"/>
      <c r="H38" s="537"/>
      <c r="I38" s="537"/>
      <c r="J38" s="537"/>
      <c r="K38" s="537"/>
      <c r="L38" s="537"/>
      <c r="M38" s="537"/>
      <c r="N38" s="538"/>
      <c r="O38" s="606"/>
      <c r="P38" s="607"/>
      <c r="Q38" s="607"/>
      <c r="R38" s="607"/>
      <c r="S38" s="607"/>
      <c r="T38" s="608"/>
    </row>
    <row r="39" spans="1:24">
      <c r="A39" s="543"/>
      <c r="B39" s="539" t="s">
        <v>50</v>
      </c>
      <c r="C39" s="540"/>
      <c r="D39" s="540"/>
      <c r="E39" s="540"/>
      <c r="F39" s="540"/>
      <c r="G39" s="540"/>
      <c r="H39" s="540"/>
      <c r="I39" s="540"/>
      <c r="J39" s="540"/>
      <c r="K39" s="540"/>
      <c r="L39" s="540"/>
      <c r="M39" s="540"/>
      <c r="N39" s="541"/>
      <c r="O39" s="609"/>
      <c r="P39" s="610"/>
      <c r="Q39" s="610"/>
      <c r="R39" s="610"/>
      <c r="S39" s="610"/>
      <c r="T39" s="611"/>
    </row>
    <row r="40" spans="1:24">
      <c r="A40" s="639" t="s">
        <v>51</v>
      </c>
      <c r="B40" s="619"/>
      <c r="C40" s="640"/>
      <c r="D40" s="618" t="s">
        <v>54</v>
      </c>
      <c r="E40" s="619"/>
      <c r="F40" s="619"/>
      <c r="G40" s="619"/>
      <c r="H40" s="619"/>
      <c r="I40" s="619"/>
      <c r="J40" s="619"/>
      <c r="K40" s="619"/>
      <c r="L40" s="640"/>
      <c r="M40" s="618" t="s">
        <v>57</v>
      </c>
      <c r="N40" s="619"/>
      <c r="O40" s="619"/>
      <c r="P40" s="619"/>
      <c r="Q40" s="619"/>
      <c r="R40" s="619"/>
      <c r="S40" s="619"/>
      <c r="T40" s="620"/>
    </row>
    <row r="41" spans="1:24" ht="12" customHeight="1">
      <c r="A41" s="641" t="s">
        <v>52</v>
      </c>
      <c r="B41" s="607"/>
      <c r="C41" s="642"/>
      <c r="D41" s="606" t="s">
        <v>55</v>
      </c>
      <c r="E41" s="607"/>
      <c r="F41" s="607"/>
      <c r="G41" s="607"/>
      <c r="H41" s="607"/>
      <c r="I41" s="607"/>
      <c r="J41" s="607"/>
      <c r="K41" s="607"/>
      <c r="L41" s="642"/>
      <c r="M41" s="621" t="s">
        <v>58</v>
      </c>
      <c r="N41" s="622"/>
      <c r="O41" s="622"/>
      <c r="P41" s="622"/>
      <c r="Q41" s="622"/>
      <c r="R41" s="622"/>
      <c r="S41" s="622"/>
      <c r="T41" s="623"/>
    </row>
    <row r="42" spans="1:24" ht="12" customHeight="1">
      <c r="A42" s="643"/>
      <c r="B42" s="644"/>
      <c r="C42" s="645"/>
      <c r="D42" s="651"/>
      <c r="E42" s="644"/>
      <c r="F42" s="644"/>
      <c r="G42" s="644"/>
      <c r="H42" s="644"/>
      <c r="I42" s="644"/>
      <c r="J42" s="644"/>
      <c r="K42" s="644"/>
      <c r="L42" s="645"/>
      <c r="M42" s="624"/>
      <c r="N42" s="625"/>
      <c r="O42" s="625"/>
      <c r="P42" s="625"/>
      <c r="Q42" s="625"/>
      <c r="R42" s="625"/>
      <c r="S42" s="625"/>
      <c r="T42" s="626"/>
    </row>
    <row r="43" spans="1:24" ht="12" customHeight="1">
      <c r="A43" s="646"/>
      <c r="B43" s="610"/>
      <c r="C43" s="647"/>
      <c r="D43" s="609"/>
      <c r="E43" s="610"/>
      <c r="F43" s="610"/>
      <c r="G43" s="610"/>
      <c r="H43" s="610"/>
      <c r="I43" s="610"/>
      <c r="J43" s="610"/>
      <c r="K43" s="610"/>
      <c r="L43" s="647"/>
      <c r="M43" s="627"/>
      <c r="N43" s="628"/>
      <c r="O43" s="628"/>
      <c r="P43" s="628"/>
      <c r="Q43" s="628"/>
      <c r="R43" s="628"/>
      <c r="S43" s="628"/>
      <c r="T43" s="629"/>
    </row>
    <row r="44" spans="1:24" ht="12" customHeight="1">
      <c r="A44" s="641" t="s">
        <v>53</v>
      </c>
      <c r="B44" s="607"/>
      <c r="C44" s="642"/>
      <c r="D44" s="606" t="s">
        <v>56</v>
      </c>
      <c r="E44" s="607"/>
      <c r="F44" s="607"/>
      <c r="G44" s="607"/>
      <c r="H44" s="607"/>
      <c r="I44" s="607"/>
      <c r="J44" s="607"/>
      <c r="K44" s="607"/>
      <c r="L44" s="642"/>
      <c r="M44" s="630" t="s">
        <v>59</v>
      </c>
      <c r="N44" s="631"/>
      <c r="O44" s="631"/>
      <c r="P44" s="631"/>
      <c r="Q44" s="631"/>
      <c r="R44" s="631"/>
      <c r="S44" s="631"/>
      <c r="T44" s="632"/>
    </row>
    <row r="45" spans="1:24" ht="12" customHeight="1">
      <c r="A45" s="643"/>
      <c r="B45" s="644"/>
      <c r="C45" s="645"/>
      <c r="D45" s="651"/>
      <c r="E45" s="644"/>
      <c r="F45" s="644"/>
      <c r="G45" s="644"/>
      <c r="H45" s="644"/>
      <c r="I45" s="644"/>
      <c r="J45" s="644"/>
      <c r="K45" s="644"/>
      <c r="L45" s="645"/>
      <c r="M45" s="633"/>
      <c r="N45" s="634"/>
      <c r="O45" s="634"/>
      <c r="P45" s="634"/>
      <c r="Q45" s="634"/>
      <c r="R45" s="634"/>
      <c r="S45" s="634"/>
      <c r="T45" s="635"/>
    </row>
    <row r="46" spans="1:24" ht="12" customHeight="1" thickBot="1">
      <c r="A46" s="648"/>
      <c r="B46" s="649"/>
      <c r="C46" s="650"/>
      <c r="D46" s="652"/>
      <c r="E46" s="649"/>
      <c r="F46" s="649"/>
      <c r="G46" s="649"/>
      <c r="H46" s="649"/>
      <c r="I46" s="649"/>
      <c r="J46" s="649"/>
      <c r="K46" s="649"/>
      <c r="L46" s="650"/>
      <c r="M46" s="636"/>
      <c r="N46" s="637"/>
      <c r="O46" s="637"/>
      <c r="P46" s="637"/>
      <c r="Q46" s="637"/>
      <c r="R46" s="637"/>
      <c r="S46" s="637"/>
      <c r="T46" s="638"/>
    </row>
    <row r="50" spans="1:14" s="47" customFormat="1" ht="20.25">
      <c r="A50" s="267" t="s">
        <v>123</v>
      </c>
      <c r="B50" s="267"/>
      <c r="C50" s="267"/>
      <c r="D50" s="79"/>
      <c r="E50" s="79"/>
      <c r="F50" s="79"/>
      <c r="G50" s="79"/>
      <c r="H50" s="79"/>
      <c r="I50" s="79"/>
      <c r="J50" s="79"/>
      <c r="K50" s="79"/>
      <c r="L50" s="79"/>
      <c r="M50" s="79"/>
      <c r="N50" s="79"/>
    </row>
    <row r="51" spans="1:14" s="78" customFormat="1" ht="2.4500000000000002" customHeight="1">
      <c r="A51" s="82"/>
      <c r="B51" s="82"/>
      <c r="C51" s="82"/>
      <c r="D51" s="82"/>
      <c r="E51" s="82"/>
      <c r="F51" s="82"/>
      <c r="G51" s="82"/>
      <c r="H51" s="82"/>
      <c r="I51" s="82"/>
      <c r="J51" s="82"/>
      <c r="K51" s="82"/>
      <c r="L51" s="82"/>
      <c r="M51" s="82"/>
      <c r="N51" s="82"/>
    </row>
    <row r="52" spans="1:14" s="47" customFormat="1" ht="13.9" customHeight="1">
      <c r="A52" s="268" t="s">
        <v>224</v>
      </c>
      <c r="B52" s="268"/>
      <c r="C52" s="268"/>
      <c r="D52" s="268"/>
      <c r="E52" s="268"/>
      <c r="F52" s="268"/>
      <c r="G52" s="268"/>
      <c r="H52" s="268"/>
      <c r="I52" s="268"/>
      <c r="J52" s="268"/>
      <c r="K52" s="268"/>
      <c r="L52" s="268"/>
      <c r="M52" s="268"/>
      <c r="N52" s="268"/>
    </row>
    <row r="53" spans="1:14" s="47" customFormat="1" ht="12.75">
      <c r="A53" s="268"/>
      <c r="B53" s="268"/>
      <c r="C53" s="268"/>
      <c r="D53" s="268"/>
      <c r="E53" s="268"/>
      <c r="F53" s="268"/>
      <c r="G53" s="268"/>
      <c r="H53" s="268"/>
      <c r="I53" s="268"/>
      <c r="J53" s="268"/>
      <c r="K53" s="268"/>
      <c r="L53" s="268"/>
      <c r="M53" s="268"/>
      <c r="N53" s="268"/>
    </row>
    <row r="54" spans="1:14" s="47" customFormat="1" ht="12.75">
      <c r="A54" s="268"/>
      <c r="B54" s="268"/>
      <c r="C54" s="268"/>
      <c r="D54" s="268"/>
      <c r="E54" s="268"/>
      <c r="F54" s="268"/>
      <c r="G54" s="268"/>
      <c r="H54" s="268"/>
      <c r="I54" s="268"/>
      <c r="J54" s="268"/>
      <c r="K54" s="268"/>
      <c r="L54" s="268"/>
      <c r="M54" s="268"/>
      <c r="N54" s="268"/>
    </row>
    <row r="55" spans="1:14" s="47" customFormat="1" ht="12.75">
      <c r="A55" s="268"/>
      <c r="B55" s="268"/>
      <c r="C55" s="268"/>
      <c r="D55" s="268"/>
      <c r="E55" s="268"/>
      <c r="F55" s="268"/>
      <c r="G55" s="268"/>
      <c r="H55" s="268"/>
      <c r="I55" s="268"/>
      <c r="J55" s="268"/>
      <c r="K55" s="268"/>
      <c r="L55" s="268"/>
      <c r="M55" s="268"/>
      <c r="N55" s="268"/>
    </row>
    <row r="56" spans="1:14" s="47" customFormat="1" ht="12.75">
      <c r="A56" s="268"/>
      <c r="B56" s="268"/>
      <c r="C56" s="268"/>
      <c r="D56" s="268"/>
      <c r="E56" s="268"/>
      <c r="F56" s="268"/>
      <c r="G56" s="268"/>
      <c r="H56" s="268"/>
      <c r="I56" s="268"/>
      <c r="J56" s="268"/>
      <c r="K56" s="268"/>
      <c r="L56" s="268"/>
      <c r="M56" s="268"/>
      <c r="N56" s="268"/>
    </row>
    <row r="57" spans="1:14" s="47" customFormat="1" ht="12.75">
      <c r="A57" s="268"/>
      <c r="B57" s="268"/>
      <c r="C57" s="268"/>
      <c r="D57" s="268"/>
      <c r="E57" s="268"/>
      <c r="F57" s="268"/>
      <c r="G57" s="268"/>
      <c r="H57" s="268"/>
      <c r="I57" s="268"/>
      <c r="J57" s="268"/>
      <c r="K57" s="268"/>
      <c r="L57" s="268"/>
      <c r="M57" s="268"/>
      <c r="N57" s="268"/>
    </row>
    <row r="58" spans="1:14" s="47" customFormat="1" ht="12.75">
      <c r="A58" s="268"/>
      <c r="B58" s="268"/>
      <c r="C58" s="268"/>
      <c r="D58" s="268"/>
      <c r="E58" s="268"/>
      <c r="F58" s="268"/>
      <c r="G58" s="268"/>
      <c r="H58" s="268"/>
      <c r="I58" s="268"/>
      <c r="J58" s="268"/>
      <c r="K58" s="268"/>
      <c r="L58" s="268"/>
      <c r="M58" s="268"/>
      <c r="N58" s="268"/>
    </row>
    <row r="59" spans="1:14" s="47" customFormat="1" ht="12.75">
      <c r="A59" s="268"/>
      <c r="B59" s="268"/>
      <c r="C59" s="268"/>
      <c r="D59" s="268"/>
      <c r="E59" s="268"/>
      <c r="F59" s="268"/>
      <c r="G59" s="268"/>
      <c r="H59" s="268"/>
      <c r="I59" s="268"/>
      <c r="J59" s="268"/>
      <c r="K59" s="268"/>
      <c r="L59" s="268"/>
      <c r="M59" s="268"/>
      <c r="N59" s="268"/>
    </row>
    <row r="60" spans="1:14" s="47" customFormat="1" ht="12.75">
      <c r="A60" s="80"/>
      <c r="B60" s="80"/>
      <c r="C60" s="80"/>
      <c r="D60" s="80"/>
      <c r="E60" s="80"/>
      <c r="F60" s="80"/>
      <c r="G60" s="80"/>
      <c r="H60" s="80"/>
      <c r="I60" s="80"/>
      <c r="J60" s="80"/>
      <c r="K60" s="80"/>
      <c r="L60" s="80"/>
      <c r="M60" s="80"/>
      <c r="N60" s="80"/>
    </row>
    <row r="61" spans="1:14" s="47" customFormat="1" ht="13.9" customHeight="1">
      <c r="A61" s="562"/>
      <c r="B61" s="562"/>
      <c r="C61" s="562"/>
      <c r="D61" s="562"/>
      <c r="E61" s="562"/>
      <c r="F61" s="562"/>
      <c r="G61" s="562"/>
      <c r="H61" s="562"/>
      <c r="I61" s="562"/>
      <c r="J61" s="562"/>
      <c r="K61" s="562"/>
      <c r="L61" s="562"/>
      <c r="M61" s="562"/>
      <c r="N61" s="562"/>
    </row>
    <row r="62" spans="1:14" s="77" customFormat="1">
      <c r="A62" s="562"/>
      <c r="B62" s="562"/>
      <c r="C62" s="563"/>
      <c r="D62" s="563"/>
      <c r="E62" s="563"/>
      <c r="F62" s="563"/>
      <c r="G62" s="563"/>
      <c r="H62" s="563"/>
      <c r="I62" s="80"/>
      <c r="J62" s="80"/>
      <c r="K62" s="80"/>
      <c r="L62" s="80"/>
      <c r="M62" s="80"/>
    </row>
    <row r="63" spans="1:14">
      <c r="A63" s="27"/>
      <c r="B63" s="27"/>
      <c r="C63" s="27"/>
      <c r="D63" s="27"/>
      <c r="E63" s="27"/>
      <c r="F63" s="27"/>
      <c r="G63" s="27"/>
      <c r="H63" s="27"/>
      <c r="I63" s="27"/>
      <c r="J63" s="27"/>
      <c r="K63" s="27"/>
      <c r="L63" s="27"/>
      <c r="M63" s="27"/>
      <c r="N63" s="27"/>
    </row>
  </sheetData>
  <mergeCells count="121">
    <mergeCell ref="M40:T40"/>
    <mergeCell ref="M41:T43"/>
    <mergeCell ref="M44:T46"/>
    <mergeCell ref="A40:C40"/>
    <mergeCell ref="A41:C43"/>
    <mergeCell ref="A44:C46"/>
    <mergeCell ref="D40:L40"/>
    <mergeCell ref="D41:L43"/>
    <mergeCell ref="D44:L46"/>
    <mergeCell ref="B37:N37"/>
    <mergeCell ref="O37:T37"/>
    <mergeCell ref="A38:A39"/>
    <mergeCell ref="B38:N38"/>
    <mergeCell ref="B39:N39"/>
    <mergeCell ref="O38:T39"/>
    <mergeCell ref="B34:M34"/>
    <mergeCell ref="A35:M35"/>
    <mergeCell ref="O35:P35"/>
    <mergeCell ref="Q35:R35"/>
    <mergeCell ref="S35:T35"/>
    <mergeCell ref="A36:T36"/>
    <mergeCell ref="B32:M32"/>
    <mergeCell ref="O32:P32"/>
    <mergeCell ref="Q32:R32"/>
    <mergeCell ref="S32:T32"/>
    <mergeCell ref="A33:A34"/>
    <mergeCell ref="B33:M33"/>
    <mergeCell ref="N33:N34"/>
    <mergeCell ref="O33:P34"/>
    <mergeCell ref="Q33:R34"/>
    <mergeCell ref="S33:T34"/>
    <mergeCell ref="Q22:R23"/>
    <mergeCell ref="A30:A31"/>
    <mergeCell ref="B30:M30"/>
    <mergeCell ref="N30:N31"/>
    <mergeCell ref="O30:P31"/>
    <mergeCell ref="Q30:R31"/>
    <mergeCell ref="S30:T31"/>
    <mergeCell ref="B31:M31"/>
    <mergeCell ref="B29:M29"/>
    <mergeCell ref="O29:P29"/>
    <mergeCell ref="Q29:R29"/>
    <mergeCell ref="S29:T29"/>
    <mergeCell ref="O24:P24"/>
    <mergeCell ref="S17:T17"/>
    <mergeCell ref="O18:P18"/>
    <mergeCell ref="Q18:R18"/>
    <mergeCell ref="S18:T18"/>
    <mergeCell ref="Q15:R15"/>
    <mergeCell ref="S7:T7"/>
    <mergeCell ref="A12:T12"/>
    <mergeCell ref="O13:P14"/>
    <mergeCell ref="Q13:R14"/>
    <mergeCell ref="S13:T14"/>
    <mergeCell ref="B15:M15"/>
    <mergeCell ref="S15:T15"/>
    <mergeCell ref="O16:P16"/>
    <mergeCell ref="Q16:R16"/>
    <mergeCell ref="S16:T16"/>
    <mergeCell ref="O15:P15"/>
    <mergeCell ref="B18:M18"/>
    <mergeCell ref="O17:P17"/>
    <mergeCell ref="Q17:R17"/>
    <mergeCell ref="P4:T4"/>
    <mergeCell ref="L4:O4"/>
    <mergeCell ref="O6:P6"/>
    <mergeCell ref="O7:P7"/>
    <mergeCell ref="Q6:R6"/>
    <mergeCell ref="Q7:R7"/>
    <mergeCell ref="S6:T6"/>
    <mergeCell ref="N6:N7"/>
    <mergeCell ref="N5:P5"/>
    <mergeCell ref="Q5:T5"/>
    <mergeCell ref="A62:B62"/>
    <mergeCell ref="C62:E62"/>
    <mergeCell ref="F62:H62"/>
    <mergeCell ref="A61:N61"/>
    <mergeCell ref="A50:C50"/>
    <mergeCell ref="A52:N59"/>
    <mergeCell ref="B20:M20"/>
    <mergeCell ref="A27:T27"/>
    <mergeCell ref="A28:T28"/>
    <mergeCell ref="S24:T24"/>
    <mergeCell ref="S25:T25"/>
    <mergeCell ref="S26:T26"/>
    <mergeCell ref="O26:P26"/>
    <mergeCell ref="Q26:R26"/>
    <mergeCell ref="B24:M24"/>
    <mergeCell ref="B25:M25"/>
    <mergeCell ref="A26:M26"/>
    <mergeCell ref="O25:P25"/>
    <mergeCell ref="Q24:R24"/>
    <mergeCell ref="Q25:R25"/>
    <mergeCell ref="O19:P20"/>
    <mergeCell ref="Q19:R20"/>
    <mergeCell ref="S19:T20"/>
    <mergeCell ref="O22:P23"/>
    <mergeCell ref="A1:T3"/>
    <mergeCell ref="Q21:R21"/>
    <mergeCell ref="S21:T21"/>
    <mergeCell ref="F5:M5"/>
    <mergeCell ref="F6:M7"/>
    <mergeCell ref="B22:M22"/>
    <mergeCell ref="B23:M23"/>
    <mergeCell ref="A22:A23"/>
    <mergeCell ref="N19:N20"/>
    <mergeCell ref="N22:N23"/>
    <mergeCell ref="N13:N14"/>
    <mergeCell ref="O10:P10"/>
    <mergeCell ref="B21:M21"/>
    <mergeCell ref="O21:P21"/>
    <mergeCell ref="Q10:R10"/>
    <mergeCell ref="S10:T10"/>
    <mergeCell ref="A19:A20"/>
    <mergeCell ref="B19:M19"/>
    <mergeCell ref="B16:M16"/>
    <mergeCell ref="B17:M17"/>
    <mergeCell ref="A13:A14"/>
    <mergeCell ref="B13:M13"/>
    <mergeCell ref="S22:T23"/>
    <mergeCell ref="B14:M14"/>
  </mergeCells>
  <printOptions horizontalCentered="1"/>
  <pageMargins left="0.3" right="0.3" top="0.2" bottom="0.2" header="0.3" footer="0"/>
  <pageSetup scale="64" orientation="landscape" r:id="rId1"/>
  <ignoredErrors>
    <ignoredError sqref="O3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F28E-8F4F-4C70-A63F-93FE363026A0}">
  <dimension ref="A1:T63"/>
  <sheetViews>
    <sheetView tabSelected="1" workbookViewId="0">
      <selection sqref="A1:T3"/>
    </sheetView>
  </sheetViews>
  <sheetFormatPr defaultRowHeight="15"/>
  <sheetData>
    <row r="1" spans="1:20">
      <c r="A1" s="687" t="s">
        <v>111</v>
      </c>
      <c r="B1" s="688"/>
      <c r="C1" s="688"/>
      <c r="D1" s="688"/>
      <c r="E1" s="688"/>
      <c r="F1" s="688"/>
      <c r="G1" s="688"/>
      <c r="H1" s="688"/>
      <c r="I1" s="688"/>
      <c r="J1" s="688"/>
      <c r="K1" s="688"/>
      <c r="L1" s="688"/>
      <c r="M1" s="688"/>
      <c r="N1" s="688"/>
      <c r="O1" s="688"/>
      <c r="P1" s="688"/>
      <c r="Q1" s="688"/>
      <c r="R1" s="688"/>
      <c r="S1" s="688"/>
      <c r="T1" s="688"/>
    </row>
    <row r="2" spans="1:20">
      <c r="A2" s="688"/>
      <c r="B2" s="688"/>
      <c r="C2" s="688"/>
      <c r="D2" s="688"/>
      <c r="E2" s="688"/>
      <c r="F2" s="688"/>
      <c r="G2" s="688"/>
      <c r="H2" s="688"/>
      <c r="I2" s="688"/>
      <c r="J2" s="688"/>
      <c r="K2" s="688"/>
      <c r="L2" s="688"/>
      <c r="M2" s="688"/>
      <c r="N2" s="688"/>
      <c r="O2" s="688"/>
      <c r="P2" s="688"/>
      <c r="Q2" s="688"/>
      <c r="R2" s="688"/>
      <c r="S2" s="688"/>
      <c r="T2" s="688"/>
    </row>
    <row r="3" spans="1:20">
      <c r="A3" s="688"/>
      <c r="B3" s="688"/>
      <c r="C3" s="688"/>
      <c r="D3" s="688"/>
      <c r="E3" s="688"/>
      <c r="F3" s="688"/>
      <c r="G3" s="688"/>
      <c r="H3" s="688"/>
      <c r="I3" s="688"/>
      <c r="J3" s="688"/>
      <c r="K3" s="688"/>
      <c r="L3" s="688"/>
      <c r="M3" s="688"/>
      <c r="N3" s="688"/>
      <c r="O3" s="688"/>
      <c r="P3" s="688"/>
      <c r="Q3" s="688"/>
      <c r="R3" s="688"/>
      <c r="S3" s="688"/>
      <c r="T3" s="688"/>
    </row>
    <row r="4" spans="1:20" ht="15.75">
      <c r="A4" s="19" t="s">
        <v>0</v>
      </c>
      <c r="B4" s="3"/>
      <c r="C4" s="3"/>
      <c r="D4" s="3"/>
      <c r="E4" s="4"/>
      <c r="F4" s="527" t="s">
        <v>60</v>
      </c>
      <c r="G4" s="528"/>
      <c r="H4" s="528"/>
      <c r="I4" s="528"/>
      <c r="J4" s="528"/>
      <c r="K4" s="528"/>
      <c r="L4" s="528"/>
      <c r="M4" s="529"/>
      <c r="N4" s="548" t="s">
        <v>31</v>
      </c>
      <c r="O4" s="586"/>
      <c r="P4" s="549"/>
      <c r="Q4" s="548"/>
      <c r="R4" s="586"/>
      <c r="S4" s="586"/>
      <c r="T4" s="549"/>
    </row>
    <row r="5" spans="1:20">
      <c r="A5" s="7" t="s">
        <v>1</v>
      </c>
      <c r="E5" s="6"/>
      <c r="F5" s="689" t="s">
        <v>63</v>
      </c>
      <c r="G5" s="690"/>
      <c r="H5" s="690"/>
      <c r="I5" s="690"/>
      <c r="J5" s="690"/>
      <c r="K5" s="690"/>
      <c r="L5" s="690"/>
      <c r="M5" s="691"/>
      <c r="N5" s="585" t="s">
        <v>3</v>
      </c>
      <c r="O5" s="580" t="s">
        <v>64</v>
      </c>
      <c r="P5" s="695"/>
      <c r="Q5" s="581"/>
      <c r="R5" s="580" t="s">
        <v>64</v>
      </c>
      <c r="S5" s="695"/>
      <c r="T5" s="581"/>
    </row>
    <row r="6" spans="1:20">
      <c r="A6" s="7" t="s">
        <v>112</v>
      </c>
      <c r="E6" s="6"/>
      <c r="F6" s="692"/>
      <c r="G6" s="693"/>
      <c r="H6" s="693"/>
      <c r="I6" s="693"/>
      <c r="J6" s="693"/>
      <c r="K6" s="693"/>
      <c r="L6" s="693"/>
      <c r="M6" s="694"/>
      <c r="N6" s="547"/>
      <c r="O6" s="582"/>
      <c r="P6" s="696"/>
      <c r="Q6" s="583"/>
      <c r="R6" s="582"/>
      <c r="S6" s="696"/>
      <c r="T6" s="583"/>
    </row>
    <row r="7" spans="1:20">
      <c r="A7" s="16" t="s">
        <v>65</v>
      </c>
      <c r="B7" s="3"/>
      <c r="C7" s="3"/>
      <c r="D7" s="3"/>
      <c r="E7" s="3"/>
      <c r="F7" s="3"/>
      <c r="G7" s="3"/>
      <c r="H7" s="3"/>
      <c r="I7" s="3"/>
      <c r="J7" s="3"/>
      <c r="K7" s="3"/>
      <c r="L7" s="3"/>
      <c r="M7" s="3"/>
      <c r="N7" s="607"/>
      <c r="O7" s="680"/>
      <c r="P7" s="680"/>
      <c r="Q7" s="680"/>
      <c r="R7" s="680"/>
      <c r="S7" s="680"/>
      <c r="T7" s="681"/>
    </row>
    <row r="8" spans="1:20">
      <c r="A8" s="18" t="s">
        <v>62</v>
      </c>
      <c r="B8" s="1"/>
      <c r="C8" s="1"/>
      <c r="D8" s="1"/>
      <c r="E8" s="1"/>
      <c r="F8" s="1"/>
      <c r="G8" s="1"/>
      <c r="H8" s="1"/>
      <c r="I8" s="1"/>
      <c r="J8" s="1"/>
      <c r="K8" s="1"/>
      <c r="L8" s="1"/>
      <c r="M8" s="1"/>
      <c r="N8" s="610"/>
      <c r="O8" s="682"/>
      <c r="P8" s="682"/>
      <c r="Q8" s="682"/>
      <c r="R8" s="682"/>
      <c r="S8" s="682"/>
      <c r="T8" s="683"/>
    </row>
    <row r="9" spans="1:20">
      <c r="A9" s="24"/>
      <c r="B9" s="25" t="s">
        <v>67</v>
      </c>
      <c r="C9" s="1"/>
      <c r="D9" s="1"/>
      <c r="E9" s="1"/>
      <c r="F9" s="1"/>
      <c r="G9" s="1"/>
      <c r="H9" s="1"/>
      <c r="I9" s="1"/>
      <c r="J9" s="1"/>
      <c r="K9" s="1"/>
      <c r="L9" s="1"/>
      <c r="M9" s="1"/>
      <c r="N9" s="229" t="s">
        <v>6</v>
      </c>
      <c r="O9" s="684">
        <v>0</v>
      </c>
      <c r="P9" s="685"/>
      <c r="Q9" s="686"/>
      <c r="R9" s="684">
        <v>0</v>
      </c>
      <c r="S9" s="685"/>
      <c r="T9" s="686"/>
    </row>
    <row r="10" spans="1:20">
      <c r="A10" s="20" t="s">
        <v>68</v>
      </c>
      <c r="B10" s="14"/>
      <c r="C10" s="14"/>
      <c r="D10" s="14"/>
      <c r="E10" s="14"/>
      <c r="F10" s="14"/>
      <c r="G10" s="14"/>
      <c r="H10" s="14"/>
      <c r="I10" s="14"/>
      <c r="J10" s="14"/>
      <c r="K10" s="14"/>
      <c r="L10" s="14"/>
      <c r="M10" s="14"/>
      <c r="N10" s="14"/>
      <c r="O10" s="14"/>
      <c r="P10" s="14"/>
      <c r="Q10" s="14"/>
      <c r="R10" s="14"/>
      <c r="S10" s="14"/>
      <c r="T10" s="15"/>
    </row>
    <row r="11" spans="1:20">
      <c r="A11" s="618" t="s">
        <v>30</v>
      </c>
      <c r="B11" s="619"/>
      <c r="C11" s="619"/>
      <c r="D11" s="619"/>
      <c r="E11" s="619"/>
      <c r="F11" s="619"/>
      <c r="G11" s="619"/>
      <c r="H11" s="619"/>
      <c r="I11" s="619"/>
      <c r="J11" s="619"/>
      <c r="K11" s="619"/>
      <c r="L11" s="619"/>
      <c r="M11" s="619"/>
      <c r="N11" s="619"/>
      <c r="O11" s="619"/>
      <c r="P11" s="619"/>
      <c r="Q11" s="619"/>
      <c r="R11" s="619"/>
      <c r="S11" s="619"/>
      <c r="T11" s="640"/>
    </row>
    <row r="12" spans="1:20">
      <c r="A12" s="10" t="s">
        <v>7</v>
      </c>
      <c r="B12" s="555" t="s">
        <v>69</v>
      </c>
      <c r="C12" s="556"/>
      <c r="D12" s="556"/>
      <c r="E12" s="556"/>
      <c r="F12" s="556"/>
      <c r="G12" s="556"/>
      <c r="H12" s="556"/>
      <c r="I12" s="556"/>
      <c r="J12" s="556"/>
      <c r="K12" s="556"/>
      <c r="L12" s="556"/>
      <c r="M12" s="557"/>
      <c r="N12" s="230" t="s">
        <v>3</v>
      </c>
      <c r="O12" s="677"/>
      <c r="P12" s="678"/>
      <c r="Q12" s="679"/>
      <c r="R12" s="677"/>
      <c r="S12" s="678"/>
      <c r="T12" s="679"/>
    </row>
    <row r="13" spans="1:20">
      <c r="A13" s="8" t="s">
        <v>10</v>
      </c>
      <c r="B13" s="550" t="s">
        <v>11</v>
      </c>
      <c r="C13" s="551"/>
      <c r="D13" s="551"/>
      <c r="E13" s="551"/>
      <c r="F13" s="551"/>
      <c r="G13" s="551"/>
      <c r="H13" s="551"/>
      <c r="I13" s="551"/>
      <c r="J13" s="551"/>
      <c r="K13" s="551"/>
      <c r="L13" s="551"/>
      <c r="M13" s="552"/>
      <c r="N13" s="8" t="s">
        <v>22</v>
      </c>
      <c r="O13" s="524"/>
      <c r="P13" s="664"/>
      <c r="Q13" s="525"/>
      <c r="R13" s="524"/>
      <c r="S13" s="664"/>
      <c r="T13" s="525"/>
    </row>
    <row r="14" spans="1:20">
      <c r="A14" s="8" t="s">
        <v>12</v>
      </c>
      <c r="B14" s="550" t="s">
        <v>90</v>
      </c>
      <c r="C14" s="551"/>
      <c r="D14" s="551"/>
      <c r="E14" s="551"/>
      <c r="F14" s="551"/>
      <c r="G14" s="551"/>
      <c r="H14" s="551"/>
      <c r="I14" s="551"/>
      <c r="J14" s="551"/>
      <c r="K14" s="551"/>
      <c r="L14" s="551"/>
      <c r="M14" s="552"/>
      <c r="N14" s="8" t="s">
        <v>23</v>
      </c>
      <c r="O14" s="524"/>
      <c r="P14" s="664"/>
      <c r="Q14" s="525"/>
      <c r="R14" s="524"/>
      <c r="S14" s="664"/>
      <c r="T14" s="525"/>
    </row>
    <row r="15" spans="1:20">
      <c r="A15" s="8" t="s">
        <v>13</v>
      </c>
      <c r="B15" s="550" t="s">
        <v>91</v>
      </c>
      <c r="C15" s="551"/>
      <c r="D15" s="551"/>
      <c r="E15" s="551"/>
      <c r="F15" s="551"/>
      <c r="G15" s="551"/>
      <c r="H15" s="551"/>
      <c r="I15" s="551"/>
      <c r="J15" s="551"/>
      <c r="K15" s="551"/>
      <c r="L15" s="551"/>
      <c r="M15" s="552"/>
      <c r="N15" s="8" t="s">
        <v>23</v>
      </c>
      <c r="O15" s="524"/>
      <c r="P15" s="664"/>
      <c r="Q15" s="525"/>
      <c r="R15" s="524"/>
      <c r="S15" s="664"/>
      <c r="T15" s="525"/>
    </row>
    <row r="16" spans="1:20">
      <c r="A16" s="8" t="s">
        <v>14</v>
      </c>
      <c r="B16" s="550" t="s">
        <v>15</v>
      </c>
      <c r="C16" s="551"/>
      <c r="D16" s="551"/>
      <c r="E16" s="551"/>
      <c r="F16" s="551"/>
      <c r="G16" s="551"/>
      <c r="H16" s="551"/>
      <c r="I16" s="551"/>
      <c r="J16" s="551"/>
      <c r="K16" s="551"/>
      <c r="L16" s="551"/>
      <c r="M16" s="552"/>
      <c r="N16" s="8" t="s">
        <v>23</v>
      </c>
      <c r="O16" s="524"/>
      <c r="P16" s="664"/>
      <c r="Q16" s="525"/>
      <c r="R16" s="524"/>
      <c r="S16" s="664"/>
      <c r="T16" s="525"/>
    </row>
    <row r="17" spans="1:20">
      <c r="A17" s="544" t="s">
        <v>16</v>
      </c>
      <c r="B17" s="536" t="s">
        <v>17</v>
      </c>
      <c r="C17" s="537"/>
      <c r="D17" s="537"/>
      <c r="E17" s="537"/>
      <c r="F17" s="537"/>
      <c r="G17" s="537"/>
      <c r="H17" s="537"/>
      <c r="I17" s="537"/>
      <c r="J17" s="537"/>
      <c r="K17" s="537"/>
      <c r="L17" s="537"/>
      <c r="M17" s="538"/>
      <c r="N17" s="544" t="s">
        <v>23</v>
      </c>
      <c r="O17" s="558"/>
      <c r="P17" s="667"/>
      <c r="Q17" s="576"/>
      <c r="R17" s="558"/>
      <c r="S17" s="667"/>
      <c r="T17" s="576"/>
    </row>
    <row r="18" spans="1:20">
      <c r="A18" s="545"/>
      <c r="B18" s="539" t="s">
        <v>18</v>
      </c>
      <c r="C18" s="540"/>
      <c r="D18" s="540"/>
      <c r="E18" s="540"/>
      <c r="F18" s="540"/>
      <c r="G18" s="540"/>
      <c r="H18" s="540"/>
      <c r="I18" s="540"/>
      <c r="J18" s="540"/>
      <c r="K18" s="540"/>
      <c r="L18" s="540"/>
      <c r="M18" s="541"/>
      <c r="N18" s="545"/>
      <c r="O18" s="560"/>
      <c r="P18" s="668"/>
      <c r="Q18" s="577"/>
      <c r="R18" s="560"/>
      <c r="S18" s="668"/>
      <c r="T18" s="577"/>
    </row>
    <row r="19" spans="1:20">
      <c r="A19" s="10" t="s">
        <v>88</v>
      </c>
      <c r="B19" s="550" t="s">
        <v>89</v>
      </c>
      <c r="C19" s="551"/>
      <c r="D19" s="551"/>
      <c r="E19" s="551"/>
      <c r="F19" s="551"/>
      <c r="G19" s="551"/>
      <c r="H19" s="551"/>
      <c r="I19" s="551"/>
      <c r="J19" s="551"/>
      <c r="K19" s="551"/>
      <c r="L19" s="551"/>
      <c r="M19" s="552"/>
      <c r="N19" s="10" t="s">
        <v>23</v>
      </c>
      <c r="O19" s="524"/>
      <c r="P19" s="664"/>
      <c r="Q19" s="525"/>
      <c r="R19" s="524"/>
      <c r="S19" s="664"/>
      <c r="T19" s="525"/>
    </row>
    <row r="20" spans="1:20">
      <c r="A20" s="544" t="s">
        <v>19</v>
      </c>
      <c r="B20" s="536" t="s">
        <v>20</v>
      </c>
      <c r="C20" s="537"/>
      <c r="D20" s="537"/>
      <c r="E20" s="537"/>
      <c r="F20" s="537"/>
      <c r="G20" s="537"/>
      <c r="H20" s="537"/>
      <c r="I20" s="537"/>
      <c r="J20" s="537"/>
      <c r="K20" s="537"/>
      <c r="L20" s="537"/>
      <c r="M20" s="538"/>
      <c r="N20" s="544" t="s">
        <v>23</v>
      </c>
      <c r="O20" s="558"/>
      <c r="P20" s="667"/>
      <c r="Q20" s="576"/>
      <c r="R20" s="558"/>
      <c r="S20" s="667"/>
      <c r="T20" s="576"/>
    </row>
    <row r="21" spans="1:20">
      <c r="A21" s="545"/>
      <c r="B21" s="539" t="s">
        <v>21</v>
      </c>
      <c r="C21" s="540"/>
      <c r="D21" s="540"/>
      <c r="E21" s="540"/>
      <c r="F21" s="540"/>
      <c r="G21" s="540"/>
      <c r="H21" s="540"/>
      <c r="I21" s="540"/>
      <c r="J21" s="540"/>
      <c r="K21" s="540"/>
      <c r="L21" s="540"/>
      <c r="M21" s="541"/>
      <c r="N21" s="545"/>
      <c r="O21" s="560"/>
      <c r="P21" s="668"/>
      <c r="Q21" s="577"/>
      <c r="R21" s="560"/>
      <c r="S21" s="668"/>
      <c r="T21" s="577"/>
    </row>
    <row r="22" spans="1:20">
      <c r="A22" s="11"/>
      <c r="B22" s="550" t="s">
        <v>24</v>
      </c>
      <c r="C22" s="551"/>
      <c r="D22" s="551"/>
      <c r="E22" s="551"/>
      <c r="F22" s="551"/>
      <c r="G22" s="551"/>
      <c r="H22" s="551"/>
      <c r="I22" s="551"/>
      <c r="J22" s="551"/>
      <c r="K22" s="551"/>
      <c r="L22" s="551"/>
      <c r="M22" s="552"/>
      <c r="N22" s="8" t="s">
        <v>25</v>
      </c>
      <c r="O22" s="524">
        <f>O12-O13+O14+O15+O16+O17+O19+O20</f>
        <v>0</v>
      </c>
      <c r="P22" s="664"/>
      <c r="Q22" s="525"/>
      <c r="R22" s="524">
        <f>R12-R13+R14+R15+R16+R17+R19+R20</f>
        <v>0</v>
      </c>
      <c r="S22" s="664"/>
      <c r="T22" s="525"/>
    </row>
    <row r="23" spans="1:20">
      <c r="A23" s="2" t="s">
        <v>26</v>
      </c>
      <c r="B23" s="12" t="s">
        <v>27</v>
      </c>
      <c r="C23" s="14"/>
      <c r="D23" s="14"/>
      <c r="E23" s="14"/>
      <c r="F23" s="14"/>
      <c r="G23" s="14"/>
      <c r="H23" s="14"/>
      <c r="I23" s="14"/>
      <c r="J23" s="14"/>
      <c r="K23" s="14"/>
      <c r="L23" s="14"/>
      <c r="M23" s="15"/>
      <c r="N23" s="2" t="s">
        <v>28</v>
      </c>
      <c r="O23" s="570">
        <f>O9</f>
        <v>0</v>
      </c>
      <c r="P23" s="676"/>
      <c r="Q23" s="575"/>
      <c r="R23" s="570">
        <f>R9</f>
        <v>0</v>
      </c>
      <c r="S23" s="676"/>
      <c r="T23" s="575"/>
    </row>
    <row r="24" spans="1:20">
      <c r="A24" s="11"/>
      <c r="B24" s="550" t="s">
        <v>70</v>
      </c>
      <c r="C24" s="551"/>
      <c r="D24" s="551"/>
      <c r="E24" s="551"/>
      <c r="F24" s="551"/>
      <c r="G24" s="551"/>
      <c r="H24" s="551"/>
      <c r="I24" s="551"/>
      <c r="J24" s="551"/>
      <c r="K24" s="551"/>
      <c r="L24" s="551"/>
      <c r="M24" s="552"/>
      <c r="N24" s="8" t="s">
        <v>25</v>
      </c>
      <c r="O24" s="548" t="e">
        <f>O22/O23</f>
        <v>#DIV/0!</v>
      </c>
      <c r="P24" s="664"/>
      <c r="Q24" s="525"/>
      <c r="R24" s="548" t="e">
        <f>R22/R23</f>
        <v>#DIV/0!</v>
      </c>
      <c r="S24" s="664"/>
      <c r="T24" s="525"/>
    </row>
    <row r="25" spans="1:20">
      <c r="A25" s="8" t="s">
        <v>71</v>
      </c>
      <c r="B25" s="21" t="s">
        <v>72</v>
      </c>
      <c r="C25" s="14"/>
      <c r="D25" s="14"/>
      <c r="E25" s="14"/>
      <c r="F25" s="14"/>
      <c r="G25" s="14"/>
      <c r="H25" s="14"/>
      <c r="I25" s="14"/>
      <c r="J25" s="14"/>
      <c r="K25" s="14"/>
      <c r="L25" s="14"/>
      <c r="M25" s="15"/>
      <c r="N25" s="2" t="s">
        <v>22</v>
      </c>
      <c r="O25" s="524"/>
      <c r="P25" s="664"/>
      <c r="Q25" s="525"/>
      <c r="R25" s="524"/>
      <c r="S25" s="664"/>
      <c r="T25" s="525"/>
    </row>
    <row r="26" spans="1:20">
      <c r="A26" s="663" t="s">
        <v>73</v>
      </c>
      <c r="B26" s="573"/>
      <c r="C26" s="573"/>
      <c r="D26" s="573"/>
      <c r="E26" s="573"/>
      <c r="F26" s="573"/>
      <c r="G26" s="573"/>
      <c r="H26" s="573"/>
      <c r="I26" s="573"/>
      <c r="J26" s="573"/>
      <c r="K26" s="573"/>
      <c r="L26" s="573"/>
      <c r="M26" s="574"/>
      <c r="N26" s="22" t="s">
        <v>6</v>
      </c>
      <c r="O26" s="524" t="e">
        <f>O24-O25</f>
        <v>#DIV/0!</v>
      </c>
      <c r="P26" s="664"/>
      <c r="Q26" s="525"/>
      <c r="R26" s="524" t="e">
        <f>R24-R25</f>
        <v>#DIV/0!</v>
      </c>
      <c r="S26" s="664"/>
      <c r="T26" s="525"/>
    </row>
    <row r="27" spans="1:20">
      <c r="A27" s="674" t="s">
        <v>74</v>
      </c>
      <c r="B27" s="565"/>
      <c r="C27" s="565"/>
      <c r="D27" s="565"/>
      <c r="E27" s="565"/>
      <c r="F27" s="565"/>
      <c r="G27" s="565"/>
      <c r="H27" s="565"/>
      <c r="I27" s="565"/>
      <c r="J27" s="565"/>
      <c r="K27" s="565"/>
      <c r="L27" s="565"/>
      <c r="M27" s="565"/>
      <c r="N27" s="565"/>
      <c r="O27" s="565"/>
      <c r="P27" s="565"/>
      <c r="Q27" s="565"/>
      <c r="R27" s="565"/>
      <c r="S27" s="565"/>
      <c r="T27" s="675"/>
    </row>
    <row r="28" spans="1:20">
      <c r="A28" s="669" t="s">
        <v>75</v>
      </c>
      <c r="B28" s="568"/>
      <c r="C28" s="568"/>
      <c r="D28" s="568"/>
      <c r="E28" s="568"/>
      <c r="F28" s="568"/>
      <c r="G28" s="568"/>
      <c r="H28" s="568"/>
      <c r="I28" s="568"/>
      <c r="J28" s="568"/>
      <c r="K28" s="568"/>
      <c r="L28" s="568"/>
      <c r="M28" s="568"/>
      <c r="N28" s="568"/>
      <c r="O28" s="568"/>
      <c r="P28" s="568"/>
      <c r="Q28" s="568"/>
      <c r="R28" s="568"/>
      <c r="S28" s="568"/>
      <c r="T28" s="670"/>
    </row>
    <row r="29" spans="1:20">
      <c r="A29" s="544" t="s">
        <v>34</v>
      </c>
      <c r="B29" s="630" t="s">
        <v>76</v>
      </c>
      <c r="C29" s="631"/>
      <c r="D29" s="631"/>
      <c r="E29" s="631"/>
      <c r="F29" s="631"/>
      <c r="G29" s="631"/>
      <c r="H29" s="631"/>
      <c r="I29" s="631"/>
      <c r="J29" s="631"/>
      <c r="K29" s="631"/>
      <c r="L29" s="631"/>
      <c r="M29" s="671"/>
      <c r="N29" s="585" t="s">
        <v>3</v>
      </c>
      <c r="O29" s="591"/>
      <c r="P29" s="672"/>
      <c r="Q29" s="592"/>
      <c r="R29" s="591"/>
      <c r="S29" s="672"/>
      <c r="T29" s="592"/>
    </row>
    <row r="30" spans="1:20">
      <c r="A30" s="545"/>
      <c r="B30" s="23" t="s">
        <v>77</v>
      </c>
      <c r="C30" s="231"/>
      <c r="D30" s="231"/>
      <c r="E30" s="231"/>
      <c r="F30" s="231"/>
      <c r="G30" s="231"/>
      <c r="H30" s="231" t="s">
        <v>133</v>
      </c>
      <c r="I30" s="231"/>
      <c r="J30" s="231"/>
      <c r="K30" s="231"/>
      <c r="L30" s="231"/>
      <c r="M30" s="17"/>
      <c r="N30" s="547"/>
      <c r="O30" s="593"/>
      <c r="P30" s="673"/>
      <c r="Q30" s="594"/>
      <c r="R30" s="593"/>
      <c r="S30" s="673"/>
      <c r="T30" s="594"/>
    </row>
    <row r="31" spans="1:20">
      <c r="A31" s="544" t="s">
        <v>35</v>
      </c>
      <c r="B31" s="536" t="s">
        <v>37</v>
      </c>
      <c r="C31" s="537"/>
      <c r="D31" s="537"/>
      <c r="E31" s="537"/>
      <c r="F31" s="537"/>
      <c r="G31" s="537"/>
      <c r="H31" s="537"/>
      <c r="I31" s="537"/>
      <c r="J31" s="537"/>
      <c r="K31" s="537"/>
      <c r="L31" s="537"/>
      <c r="M31" s="538"/>
      <c r="N31" s="544" t="s">
        <v>39</v>
      </c>
      <c r="O31" s="597">
        <v>0.75</v>
      </c>
      <c r="P31" s="607"/>
      <c r="Q31" s="642"/>
      <c r="R31" s="597">
        <v>0.75</v>
      </c>
      <c r="S31" s="607"/>
      <c r="T31" s="642"/>
    </row>
    <row r="32" spans="1:20">
      <c r="A32" s="545"/>
      <c r="B32" s="539" t="s">
        <v>38</v>
      </c>
      <c r="C32" s="540"/>
      <c r="D32" s="540"/>
      <c r="E32" s="540"/>
      <c r="F32" s="540"/>
      <c r="G32" s="540"/>
      <c r="H32" s="540"/>
      <c r="I32" s="540"/>
      <c r="J32" s="540"/>
      <c r="K32" s="540"/>
      <c r="L32" s="540"/>
      <c r="M32" s="541"/>
      <c r="N32" s="545"/>
      <c r="O32" s="609"/>
      <c r="P32" s="610"/>
      <c r="Q32" s="647"/>
      <c r="R32" s="609"/>
      <c r="S32" s="610"/>
      <c r="T32" s="647"/>
    </row>
    <row r="33" spans="1:20">
      <c r="A33" s="11"/>
      <c r="B33" s="550" t="s">
        <v>78</v>
      </c>
      <c r="C33" s="551"/>
      <c r="D33" s="551"/>
      <c r="E33" s="551"/>
      <c r="F33" s="551"/>
      <c r="G33" s="551"/>
      <c r="H33" s="551"/>
      <c r="I33" s="551"/>
      <c r="J33" s="551"/>
      <c r="K33" s="551"/>
      <c r="L33" s="551"/>
      <c r="M33" s="552"/>
      <c r="N33" s="8" t="s">
        <v>25</v>
      </c>
      <c r="O33" s="524">
        <f>O29*O31</f>
        <v>0</v>
      </c>
      <c r="P33" s="664"/>
      <c r="Q33" s="525"/>
      <c r="R33" s="524">
        <f>R29*R31</f>
        <v>0</v>
      </c>
      <c r="S33" s="664"/>
      <c r="T33" s="525"/>
    </row>
    <row r="34" spans="1:20">
      <c r="A34" s="228" t="s">
        <v>41</v>
      </c>
      <c r="B34" s="536" t="s">
        <v>72</v>
      </c>
      <c r="C34" s="537"/>
      <c r="D34" s="537"/>
      <c r="E34" s="537"/>
      <c r="F34" s="537"/>
      <c r="G34" s="537"/>
      <c r="H34" s="537"/>
      <c r="I34" s="537"/>
      <c r="J34" s="537"/>
      <c r="K34" s="537"/>
      <c r="L34" s="537"/>
      <c r="M34" s="538"/>
      <c r="N34" s="228" t="s">
        <v>22</v>
      </c>
      <c r="O34" s="524"/>
      <c r="P34" s="664"/>
      <c r="Q34" s="525"/>
      <c r="R34" s="524"/>
      <c r="S34" s="664"/>
      <c r="T34" s="525"/>
    </row>
    <row r="35" spans="1:20">
      <c r="A35" s="663" t="s">
        <v>79</v>
      </c>
      <c r="B35" s="573"/>
      <c r="C35" s="573"/>
      <c r="D35" s="573"/>
      <c r="E35" s="573"/>
      <c r="F35" s="573"/>
      <c r="G35" s="573"/>
      <c r="H35" s="573"/>
      <c r="I35" s="573"/>
      <c r="J35" s="573"/>
      <c r="K35" s="573"/>
      <c r="L35" s="573"/>
      <c r="M35" s="574"/>
      <c r="N35" s="9" t="s">
        <v>6</v>
      </c>
      <c r="O35" s="524">
        <f>O33-O34</f>
        <v>0</v>
      </c>
      <c r="P35" s="664"/>
      <c r="Q35" s="525"/>
      <c r="R35" s="524">
        <f>R33-R34</f>
        <v>0</v>
      </c>
      <c r="S35" s="664"/>
      <c r="T35" s="525"/>
    </row>
    <row r="36" spans="1:20">
      <c r="A36" s="665" t="s">
        <v>45</v>
      </c>
      <c r="B36" s="616"/>
      <c r="C36" s="616"/>
      <c r="D36" s="616"/>
      <c r="E36" s="616"/>
      <c r="F36" s="616"/>
      <c r="G36" s="616"/>
      <c r="H36" s="616"/>
      <c r="I36" s="616"/>
      <c r="J36" s="616"/>
      <c r="K36" s="616"/>
      <c r="L36" s="616"/>
      <c r="M36" s="616"/>
      <c r="N36" s="616"/>
      <c r="O36" s="616"/>
      <c r="P36" s="616"/>
      <c r="Q36" s="616"/>
      <c r="R36" s="616"/>
      <c r="S36" s="616"/>
      <c r="T36" s="666"/>
    </row>
    <row r="37" spans="1:20">
      <c r="A37" s="16" t="s">
        <v>80</v>
      </c>
      <c r="B37" s="3"/>
      <c r="C37" s="3"/>
      <c r="D37" s="3"/>
      <c r="E37" s="3"/>
      <c r="F37" s="3"/>
      <c r="G37" s="3"/>
      <c r="H37" s="3"/>
      <c r="I37" s="3"/>
      <c r="J37" s="3"/>
      <c r="K37" s="3"/>
      <c r="L37" s="3"/>
      <c r="M37" s="3"/>
      <c r="N37" s="4"/>
      <c r="O37" s="558" t="str">
        <f>IF(OR(($O$29+$R$29)&gt;0,($O$38+$R$38)&gt;0),($O$29+$R$29+$O$38+$R$38)/2,"Negative Rental Income")</f>
        <v>Negative Rental Income</v>
      </c>
      <c r="P37" s="667"/>
      <c r="Q37" s="667"/>
      <c r="R37" s="667"/>
      <c r="S37" s="667"/>
      <c r="T37" s="576"/>
    </row>
    <row r="38" spans="1:20">
      <c r="A38" s="26" t="s">
        <v>81</v>
      </c>
      <c r="B38" s="1"/>
      <c r="C38" s="1"/>
      <c r="D38" s="1"/>
      <c r="E38" s="1"/>
      <c r="F38" s="1"/>
      <c r="G38" s="1"/>
      <c r="H38" s="1"/>
      <c r="I38" s="1"/>
      <c r="J38" s="1"/>
      <c r="K38" s="1"/>
      <c r="L38" s="1"/>
      <c r="M38" s="1"/>
      <c r="N38" s="5"/>
      <c r="O38" s="560"/>
      <c r="P38" s="668"/>
      <c r="Q38" s="668"/>
      <c r="R38" s="668"/>
      <c r="S38" s="668"/>
      <c r="T38" s="577"/>
    </row>
    <row r="39" spans="1:20">
      <c r="A39" s="606" t="s">
        <v>82</v>
      </c>
      <c r="B39" s="607"/>
      <c r="C39" s="607"/>
      <c r="D39" s="607"/>
      <c r="E39" s="607"/>
      <c r="F39" s="607"/>
      <c r="G39" s="607"/>
      <c r="H39" s="607"/>
      <c r="I39" s="607"/>
      <c r="J39" s="607"/>
      <c r="K39" s="607"/>
      <c r="L39" s="607"/>
      <c r="M39" s="607"/>
      <c r="N39" s="642"/>
      <c r="O39" s="558" t="str">
        <f>IF(OR(($O$29+$R$29)&lt;0,($O$38+$R$38)&lt;0),$O$29+$R$29+$O$38+$R$38,"Positive Rental Income")</f>
        <v>Positive Rental Income</v>
      </c>
      <c r="P39" s="667"/>
      <c r="Q39" s="667"/>
      <c r="R39" s="667"/>
      <c r="S39" s="667"/>
      <c r="T39" s="576"/>
    </row>
    <row r="40" spans="1:20">
      <c r="A40" s="609"/>
      <c r="B40" s="610"/>
      <c r="C40" s="610"/>
      <c r="D40" s="610"/>
      <c r="E40" s="610"/>
      <c r="F40" s="610"/>
      <c r="G40" s="610"/>
      <c r="H40" s="610"/>
      <c r="I40" s="610"/>
      <c r="J40" s="610"/>
      <c r="K40" s="610"/>
      <c r="L40" s="610"/>
      <c r="M40" s="610"/>
      <c r="N40" s="647"/>
      <c r="O40" s="560"/>
      <c r="P40" s="668"/>
      <c r="Q40" s="668"/>
      <c r="R40" s="668"/>
      <c r="S40" s="668"/>
      <c r="T40" s="577"/>
    </row>
    <row r="41" spans="1:20">
      <c r="A41" s="618" t="s">
        <v>51</v>
      </c>
      <c r="B41" s="619"/>
      <c r="C41" s="640"/>
      <c r="D41" s="618" t="s">
        <v>54</v>
      </c>
      <c r="E41" s="619"/>
      <c r="F41" s="619"/>
      <c r="G41" s="619"/>
      <c r="H41" s="619"/>
      <c r="I41" s="619"/>
      <c r="J41" s="619"/>
      <c r="K41" s="619"/>
      <c r="L41" s="640"/>
      <c r="M41" s="618" t="s">
        <v>57</v>
      </c>
      <c r="N41" s="619"/>
      <c r="O41" s="619"/>
      <c r="P41" s="619"/>
      <c r="Q41" s="619"/>
      <c r="R41" s="619"/>
      <c r="S41" s="619"/>
      <c r="T41" s="640"/>
    </row>
    <row r="42" spans="1:20">
      <c r="A42" s="606" t="s">
        <v>52</v>
      </c>
      <c r="B42" s="607"/>
      <c r="C42" s="642"/>
      <c r="D42" s="653" t="s">
        <v>83</v>
      </c>
      <c r="E42" s="654"/>
      <c r="F42" s="654"/>
      <c r="G42" s="654"/>
      <c r="H42" s="654"/>
      <c r="I42" s="654"/>
      <c r="J42" s="654"/>
      <c r="K42" s="654"/>
      <c r="L42" s="655"/>
      <c r="M42" s="653" t="s">
        <v>86</v>
      </c>
      <c r="N42" s="654"/>
      <c r="O42" s="654"/>
      <c r="P42" s="654"/>
      <c r="Q42" s="654"/>
      <c r="R42" s="654"/>
      <c r="S42" s="654"/>
      <c r="T42" s="655"/>
    </row>
    <row r="43" spans="1:20">
      <c r="A43" s="651"/>
      <c r="B43" s="644"/>
      <c r="C43" s="645"/>
      <c r="D43" s="656"/>
      <c r="E43" s="657"/>
      <c r="F43" s="657"/>
      <c r="G43" s="657"/>
      <c r="H43" s="657"/>
      <c r="I43" s="657"/>
      <c r="J43" s="657"/>
      <c r="K43" s="657"/>
      <c r="L43" s="658"/>
      <c r="M43" s="656"/>
      <c r="N43" s="657"/>
      <c r="O43" s="657"/>
      <c r="P43" s="657"/>
      <c r="Q43" s="657"/>
      <c r="R43" s="657"/>
      <c r="S43" s="657"/>
      <c r="T43" s="658"/>
    </row>
    <row r="44" spans="1:20">
      <c r="A44" s="609"/>
      <c r="B44" s="610"/>
      <c r="C44" s="647"/>
      <c r="D44" s="659"/>
      <c r="E44" s="660"/>
      <c r="F44" s="660"/>
      <c r="G44" s="660"/>
      <c r="H44" s="660"/>
      <c r="I44" s="660"/>
      <c r="J44" s="660"/>
      <c r="K44" s="660"/>
      <c r="L44" s="661"/>
      <c r="M44" s="659"/>
      <c r="N44" s="660"/>
      <c r="O44" s="660"/>
      <c r="P44" s="660"/>
      <c r="Q44" s="660"/>
      <c r="R44" s="660"/>
      <c r="S44" s="660"/>
      <c r="T44" s="661"/>
    </row>
    <row r="45" spans="1:20">
      <c r="A45" s="606" t="s">
        <v>53</v>
      </c>
      <c r="B45" s="607"/>
      <c r="C45" s="642"/>
      <c r="D45" s="653" t="s">
        <v>84</v>
      </c>
      <c r="E45" s="654"/>
      <c r="F45" s="654"/>
      <c r="G45" s="654"/>
      <c r="H45" s="654"/>
      <c r="I45" s="654"/>
      <c r="J45" s="654"/>
      <c r="K45" s="654"/>
      <c r="L45" s="655"/>
      <c r="M45" s="606" t="s">
        <v>85</v>
      </c>
      <c r="N45" s="607"/>
      <c r="O45" s="607"/>
      <c r="P45" s="607"/>
      <c r="Q45" s="607"/>
      <c r="R45" s="607"/>
      <c r="S45" s="607"/>
      <c r="T45" s="642"/>
    </row>
    <row r="46" spans="1:20">
      <c r="A46" s="651"/>
      <c r="B46" s="644"/>
      <c r="C46" s="645"/>
      <c r="D46" s="656"/>
      <c r="E46" s="657"/>
      <c r="F46" s="657"/>
      <c r="G46" s="657"/>
      <c r="H46" s="657"/>
      <c r="I46" s="657"/>
      <c r="J46" s="657"/>
      <c r="K46" s="657"/>
      <c r="L46" s="658"/>
      <c r="M46" s="651"/>
      <c r="N46" s="644"/>
      <c r="O46" s="644"/>
      <c r="P46" s="644"/>
      <c r="Q46" s="644"/>
      <c r="R46" s="644"/>
      <c r="S46" s="644"/>
      <c r="T46" s="645"/>
    </row>
    <row r="47" spans="1:20">
      <c r="A47" s="609"/>
      <c r="B47" s="610"/>
      <c r="C47" s="647"/>
      <c r="D47" s="659"/>
      <c r="E47" s="660"/>
      <c r="F47" s="660"/>
      <c r="G47" s="660"/>
      <c r="H47" s="660"/>
      <c r="I47" s="660"/>
      <c r="J47" s="660"/>
      <c r="K47" s="660"/>
      <c r="L47" s="661"/>
      <c r="M47" s="609"/>
      <c r="N47" s="610"/>
      <c r="O47" s="610"/>
      <c r="P47" s="610"/>
      <c r="Q47" s="610"/>
      <c r="R47" s="610"/>
      <c r="S47" s="610"/>
      <c r="T47" s="647"/>
    </row>
    <row r="48" spans="1:20">
      <c r="A48" s="232"/>
      <c r="B48" s="232"/>
      <c r="C48" s="232"/>
      <c r="D48" s="233"/>
      <c r="E48" s="233"/>
      <c r="F48" s="233"/>
      <c r="G48" s="233"/>
      <c r="H48" s="233"/>
      <c r="I48" s="233"/>
      <c r="J48" s="233"/>
      <c r="K48" s="233"/>
      <c r="L48" s="233"/>
      <c r="M48" s="232"/>
      <c r="N48" s="232"/>
      <c r="O48" s="232"/>
      <c r="P48" s="232"/>
      <c r="Q48" s="232"/>
      <c r="R48" s="232"/>
      <c r="S48" s="232"/>
      <c r="T48" s="232"/>
    </row>
    <row r="51" spans="1:20" ht="20.25">
      <c r="A51" s="227" t="s">
        <v>123</v>
      </c>
      <c r="B51" s="227"/>
      <c r="C51" s="81"/>
      <c r="D51" s="79"/>
      <c r="E51" s="79"/>
      <c r="F51" s="79"/>
      <c r="G51" s="79"/>
      <c r="H51" s="79"/>
      <c r="I51" s="79"/>
      <c r="J51" s="79"/>
      <c r="K51" s="79"/>
      <c r="L51" s="79"/>
      <c r="M51" s="79"/>
      <c r="N51" s="79"/>
      <c r="O51" s="47"/>
      <c r="P51" s="47"/>
      <c r="Q51" s="47"/>
      <c r="R51" s="47"/>
      <c r="S51" s="47"/>
      <c r="T51" s="47"/>
    </row>
    <row r="52" spans="1:20">
      <c r="A52" s="662"/>
      <c r="B52" s="662"/>
      <c r="C52" s="662"/>
      <c r="D52" s="662"/>
      <c r="E52" s="662"/>
      <c r="F52" s="662"/>
      <c r="G52" s="662"/>
      <c r="H52" s="662"/>
      <c r="I52" s="662"/>
      <c r="J52" s="662"/>
      <c r="K52" s="662"/>
      <c r="L52" s="662"/>
      <c r="M52" s="662"/>
      <c r="N52" s="662"/>
      <c r="O52" s="78"/>
      <c r="P52" s="78"/>
      <c r="Q52" s="78"/>
      <c r="R52" s="78"/>
      <c r="S52" s="78"/>
      <c r="T52" s="78"/>
    </row>
    <row r="53" spans="1:20">
      <c r="A53" s="562" t="s">
        <v>124</v>
      </c>
      <c r="B53" s="562"/>
      <c r="C53" s="562"/>
      <c r="D53" s="562"/>
      <c r="E53" s="562"/>
      <c r="F53" s="562"/>
      <c r="G53" s="562"/>
      <c r="H53" s="562"/>
      <c r="I53" s="562"/>
      <c r="J53" s="562"/>
      <c r="K53" s="562"/>
      <c r="L53" s="562"/>
      <c r="M53" s="562"/>
      <c r="N53" s="562"/>
      <c r="O53" s="47"/>
      <c r="P53" s="47"/>
      <c r="Q53" s="47"/>
      <c r="R53" s="47"/>
      <c r="S53" s="47"/>
      <c r="T53" s="47"/>
    </row>
    <row r="54" spans="1:20">
      <c r="A54" s="562"/>
      <c r="B54" s="562"/>
      <c r="C54" s="562"/>
      <c r="D54" s="562"/>
      <c r="E54" s="562"/>
      <c r="F54" s="562"/>
      <c r="G54" s="562"/>
      <c r="H54" s="562"/>
      <c r="I54" s="562"/>
      <c r="J54" s="562"/>
      <c r="K54" s="562"/>
      <c r="L54" s="562"/>
      <c r="M54" s="562"/>
      <c r="N54" s="562"/>
      <c r="O54" s="47"/>
      <c r="P54" s="47"/>
      <c r="Q54" s="47"/>
      <c r="R54" s="47"/>
      <c r="S54" s="47"/>
      <c r="T54" s="47"/>
    </row>
    <row r="55" spans="1:20">
      <c r="A55" s="562"/>
      <c r="B55" s="562"/>
      <c r="C55" s="562"/>
      <c r="D55" s="562"/>
      <c r="E55" s="562"/>
      <c r="F55" s="562"/>
      <c r="G55" s="562"/>
      <c r="H55" s="562"/>
      <c r="I55" s="562"/>
      <c r="J55" s="562"/>
      <c r="K55" s="562"/>
      <c r="L55" s="562"/>
      <c r="M55" s="562"/>
      <c r="N55" s="562"/>
      <c r="O55" s="47"/>
      <c r="P55" s="47"/>
      <c r="Q55" s="47"/>
      <c r="R55" s="47"/>
      <c r="S55" s="47"/>
      <c r="T55" s="47"/>
    </row>
    <row r="56" spans="1:20">
      <c r="A56" s="562"/>
      <c r="B56" s="562"/>
      <c r="C56" s="562"/>
      <c r="D56" s="562"/>
      <c r="E56" s="562"/>
      <c r="F56" s="562"/>
      <c r="G56" s="562"/>
      <c r="H56" s="562"/>
      <c r="I56" s="562"/>
      <c r="J56" s="562"/>
      <c r="K56" s="562"/>
      <c r="L56" s="562"/>
      <c r="M56" s="562"/>
      <c r="N56" s="562"/>
      <c r="O56" s="47"/>
      <c r="P56" s="47"/>
      <c r="Q56" s="47"/>
      <c r="R56" s="47"/>
      <c r="S56" s="47"/>
      <c r="T56" s="47"/>
    </row>
    <row r="57" spans="1:20">
      <c r="A57" s="562"/>
      <c r="B57" s="562"/>
      <c r="C57" s="562"/>
      <c r="D57" s="562"/>
      <c r="E57" s="562"/>
      <c r="F57" s="562"/>
      <c r="G57" s="562"/>
      <c r="H57" s="562"/>
      <c r="I57" s="562"/>
      <c r="J57" s="562"/>
      <c r="K57" s="562"/>
      <c r="L57" s="562"/>
      <c r="M57" s="562"/>
      <c r="N57" s="562"/>
      <c r="O57" s="47"/>
      <c r="P57" s="47"/>
      <c r="Q57" s="47"/>
      <c r="R57" s="47"/>
      <c r="S57" s="47"/>
      <c r="T57" s="47"/>
    </row>
    <row r="58" spans="1:20">
      <c r="A58" s="562"/>
      <c r="B58" s="562"/>
      <c r="C58" s="562"/>
      <c r="D58" s="562"/>
      <c r="E58" s="562"/>
      <c r="F58" s="562"/>
      <c r="G58" s="562"/>
      <c r="H58" s="562"/>
      <c r="I58" s="562"/>
      <c r="J58" s="562"/>
      <c r="K58" s="562"/>
      <c r="L58" s="562"/>
      <c r="M58" s="562"/>
      <c r="N58" s="562"/>
      <c r="O58" s="47"/>
      <c r="P58" s="47"/>
      <c r="Q58" s="47"/>
      <c r="R58" s="47"/>
      <c r="S58" s="47"/>
      <c r="T58" s="47"/>
    </row>
    <row r="59" spans="1:20">
      <c r="A59" s="562"/>
      <c r="B59" s="562"/>
      <c r="C59" s="562"/>
      <c r="D59" s="562"/>
      <c r="E59" s="562"/>
      <c r="F59" s="562"/>
      <c r="G59" s="562"/>
      <c r="H59" s="562"/>
      <c r="I59" s="562"/>
      <c r="J59" s="562"/>
      <c r="K59" s="562"/>
      <c r="L59" s="562"/>
      <c r="M59" s="562"/>
      <c r="N59" s="562"/>
      <c r="O59" s="47"/>
      <c r="P59" s="47"/>
      <c r="Q59" s="47"/>
      <c r="R59" s="47"/>
      <c r="S59" s="47"/>
      <c r="T59" s="47"/>
    </row>
    <row r="60" spans="1:20">
      <c r="A60" s="562"/>
      <c r="B60" s="562"/>
      <c r="C60" s="562"/>
      <c r="D60" s="562"/>
      <c r="E60" s="562"/>
      <c r="F60" s="562"/>
      <c r="G60" s="562"/>
      <c r="H60" s="562"/>
      <c r="I60" s="562"/>
      <c r="J60" s="562"/>
      <c r="K60" s="562"/>
      <c r="L60" s="562"/>
      <c r="M60" s="562"/>
      <c r="N60" s="562"/>
      <c r="O60" s="47"/>
      <c r="P60" s="47"/>
      <c r="Q60" s="47"/>
      <c r="R60" s="47"/>
      <c r="S60" s="47"/>
      <c r="T60" s="47"/>
    </row>
    <row r="61" spans="1:20">
      <c r="A61" s="562"/>
      <c r="B61" s="562"/>
      <c r="C61" s="562"/>
      <c r="D61" s="562"/>
      <c r="E61" s="562"/>
      <c r="F61" s="562"/>
      <c r="G61" s="562"/>
      <c r="H61" s="562"/>
      <c r="I61" s="562"/>
      <c r="J61" s="562"/>
      <c r="K61" s="562"/>
      <c r="L61" s="562"/>
      <c r="M61" s="562"/>
      <c r="N61" s="562"/>
      <c r="O61" s="47"/>
      <c r="P61" s="47"/>
      <c r="Q61" s="47"/>
      <c r="R61" s="47"/>
      <c r="S61" s="47"/>
      <c r="T61" s="47"/>
    </row>
    <row r="62" spans="1:20">
      <c r="A62" s="562" t="s">
        <v>125</v>
      </c>
      <c r="B62" s="562"/>
      <c r="C62" s="562"/>
      <c r="D62" s="562"/>
      <c r="E62" s="562"/>
      <c r="F62" s="562"/>
      <c r="G62" s="562"/>
      <c r="H62" s="562"/>
      <c r="I62" s="562"/>
      <c r="J62" s="562"/>
      <c r="K62" s="562"/>
      <c r="L62" s="562"/>
      <c r="M62" s="562"/>
      <c r="N62" s="562"/>
      <c r="O62" s="47"/>
      <c r="P62" s="47"/>
      <c r="Q62" s="47"/>
      <c r="R62" s="47"/>
      <c r="S62" s="47"/>
      <c r="T62" s="47"/>
    </row>
    <row r="63" spans="1:20">
      <c r="A63" s="562" t="s">
        <v>120</v>
      </c>
      <c r="B63" s="562"/>
      <c r="C63" s="563" t="s">
        <v>122</v>
      </c>
      <c r="D63" s="563"/>
      <c r="E63" s="563"/>
      <c r="F63" s="563" t="s">
        <v>121</v>
      </c>
      <c r="G63" s="563"/>
      <c r="H63" s="563"/>
      <c r="I63" s="80"/>
      <c r="J63" s="80"/>
      <c r="K63" s="80"/>
      <c r="L63" s="80"/>
      <c r="M63" s="80"/>
      <c r="N63" s="77"/>
      <c r="O63" s="77"/>
      <c r="P63" s="77"/>
      <c r="Q63" s="77"/>
      <c r="R63" s="77"/>
      <c r="S63" s="77"/>
      <c r="T63" s="77"/>
    </row>
  </sheetData>
  <mergeCells count="102">
    <mergeCell ref="N7:N8"/>
    <mergeCell ref="O7:Q7"/>
    <mergeCell ref="R7:T7"/>
    <mergeCell ref="O8:Q8"/>
    <mergeCell ref="R8:T8"/>
    <mergeCell ref="O9:Q9"/>
    <mergeCell ref="R9:T9"/>
    <mergeCell ref="A1:T3"/>
    <mergeCell ref="F4:M4"/>
    <mergeCell ref="N4:P4"/>
    <mergeCell ref="Q4:T4"/>
    <mergeCell ref="F5:M6"/>
    <mergeCell ref="N5:N6"/>
    <mergeCell ref="O5:Q5"/>
    <mergeCell ref="R5:T5"/>
    <mergeCell ref="O6:Q6"/>
    <mergeCell ref="R6:T6"/>
    <mergeCell ref="B14:M14"/>
    <mergeCell ref="O14:Q14"/>
    <mergeCell ref="R14:T14"/>
    <mergeCell ref="B15:M15"/>
    <mergeCell ref="O15:Q15"/>
    <mergeCell ref="R15:T15"/>
    <mergeCell ref="A11:T11"/>
    <mergeCell ref="B12:M12"/>
    <mergeCell ref="O12:Q12"/>
    <mergeCell ref="R12:T12"/>
    <mergeCell ref="B13:M13"/>
    <mergeCell ref="O13:Q13"/>
    <mergeCell ref="R13:T13"/>
    <mergeCell ref="A20:A21"/>
    <mergeCell ref="B20:M20"/>
    <mergeCell ref="N20:N21"/>
    <mergeCell ref="O20:Q21"/>
    <mergeCell ref="R20:T21"/>
    <mergeCell ref="B21:M21"/>
    <mergeCell ref="B16:M16"/>
    <mergeCell ref="O16:Q16"/>
    <mergeCell ref="R16:T16"/>
    <mergeCell ref="A17:A18"/>
    <mergeCell ref="B17:M17"/>
    <mergeCell ref="N17:N18"/>
    <mergeCell ref="O17:Q18"/>
    <mergeCell ref="R17:T18"/>
    <mergeCell ref="B18:M18"/>
    <mergeCell ref="B22:M22"/>
    <mergeCell ref="O22:Q22"/>
    <mergeCell ref="R22:T22"/>
    <mergeCell ref="O23:Q23"/>
    <mergeCell ref="R23:T23"/>
    <mergeCell ref="B24:M24"/>
    <mergeCell ref="O24:Q24"/>
    <mergeCell ref="R24:T24"/>
    <mergeCell ref="B19:M19"/>
    <mergeCell ref="O19:Q19"/>
    <mergeCell ref="R19:T19"/>
    <mergeCell ref="A28:T28"/>
    <mergeCell ref="A29:A30"/>
    <mergeCell ref="B29:M29"/>
    <mergeCell ref="N29:N30"/>
    <mergeCell ref="O29:Q30"/>
    <mergeCell ref="R29:T30"/>
    <mergeCell ref="O25:Q25"/>
    <mergeCell ref="R25:T25"/>
    <mergeCell ref="A26:M26"/>
    <mergeCell ref="O26:Q26"/>
    <mergeCell ref="R26:T26"/>
    <mergeCell ref="A27:T27"/>
    <mergeCell ref="B33:M33"/>
    <mergeCell ref="O33:Q33"/>
    <mergeCell ref="R33:T33"/>
    <mergeCell ref="B34:M34"/>
    <mergeCell ref="O34:Q34"/>
    <mergeCell ref="R34:T34"/>
    <mergeCell ref="A31:A32"/>
    <mergeCell ref="B31:M31"/>
    <mergeCell ref="N31:N32"/>
    <mergeCell ref="O31:Q32"/>
    <mergeCell ref="R31:T32"/>
    <mergeCell ref="B32:M32"/>
    <mergeCell ref="A41:C41"/>
    <mergeCell ref="D41:L41"/>
    <mergeCell ref="M41:T41"/>
    <mergeCell ref="A42:C44"/>
    <mergeCell ref="D42:L44"/>
    <mergeCell ref="M42:T44"/>
    <mergeCell ref="A35:M35"/>
    <mergeCell ref="O35:Q35"/>
    <mergeCell ref="R35:T35"/>
    <mergeCell ref="A36:T36"/>
    <mergeCell ref="O37:T38"/>
    <mergeCell ref="A39:N40"/>
    <mergeCell ref="O39:T40"/>
    <mergeCell ref="A63:B63"/>
    <mergeCell ref="C63:E63"/>
    <mergeCell ref="F63:H63"/>
    <mergeCell ref="A45:C47"/>
    <mergeCell ref="D45:L47"/>
    <mergeCell ref="M45:T47"/>
    <mergeCell ref="A52:N52"/>
    <mergeCell ref="A53:N61"/>
    <mergeCell ref="A62:N62"/>
  </mergeCells>
  <hyperlinks>
    <hyperlink ref="F63" r:id="rId1" xr:uid="{B037FAE8-2E41-420D-9E45-EB1DB7ECCEFA}"/>
    <hyperlink ref="C63" r:id="rId2" display="Disclosures &amp; Licenses" xr:uid="{5B446D38-FFC8-4522-85DF-64D50A78FA8C}"/>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4155-1E89-4F35-A244-87917DE4F7A3}">
  <dimension ref="A1:S6"/>
  <sheetViews>
    <sheetView workbookViewId="0">
      <selection activeCell="J11" sqref="J11"/>
    </sheetView>
  </sheetViews>
  <sheetFormatPr defaultRowHeight="15"/>
  <sheetData>
    <row r="1" spans="1:19" ht="14.45" customHeight="1">
      <c r="A1" s="697" t="s">
        <v>167</v>
      </c>
      <c r="B1" s="697"/>
      <c r="C1" s="697"/>
      <c r="D1" s="697"/>
      <c r="E1" s="697"/>
      <c r="F1" s="697"/>
      <c r="G1" s="697"/>
      <c r="H1" s="697"/>
      <c r="I1" s="697"/>
      <c r="J1" s="697"/>
      <c r="K1" s="115"/>
      <c r="L1" s="115"/>
      <c r="M1" s="115"/>
      <c r="N1" s="115"/>
      <c r="O1" s="115"/>
      <c r="P1" s="115"/>
      <c r="Q1" s="115"/>
      <c r="R1" s="115"/>
      <c r="S1" s="115"/>
    </row>
    <row r="2" spans="1:19" ht="14.45" customHeight="1">
      <c r="A2" s="697"/>
      <c r="B2" s="697"/>
      <c r="C2" s="697"/>
      <c r="D2" s="697"/>
      <c r="E2" s="697"/>
      <c r="F2" s="697"/>
      <c r="G2" s="697"/>
      <c r="H2" s="697"/>
      <c r="I2" s="697"/>
      <c r="J2" s="697"/>
      <c r="K2" s="115"/>
      <c r="L2" s="115"/>
      <c r="M2" s="115"/>
      <c r="N2" s="115"/>
      <c r="O2" s="115"/>
      <c r="P2" s="115"/>
      <c r="Q2" s="115"/>
      <c r="R2" s="115"/>
      <c r="S2" s="115"/>
    </row>
    <row r="3" spans="1:19" ht="14.45" customHeight="1">
      <c r="A3" s="697"/>
      <c r="B3" s="697"/>
      <c r="C3" s="697"/>
      <c r="D3" s="697"/>
      <c r="E3" s="697"/>
      <c r="F3" s="697"/>
      <c r="G3" s="697"/>
      <c r="H3" s="697"/>
      <c r="I3" s="697"/>
      <c r="J3" s="697"/>
      <c r="K3" s="115"/>
      <c r="L3" s="115"/>
      <c r="M3" s="115"/>
      <c r="N3" s="115"/>
      <c r="O3" s="115"/>
      <c r="P3" s="115"/>
      <c r="Q3" s="115"/>
      <c r="R3" s="115"/>
      <c r="S3" s="115"/>
    </row>
    <row r="4" spans="1:19" ht="14.45" customHeight="1">
      <c r="A4" s="698" t="s">
        <v>168</v>
      </c>
      <c r="B4" s="698"/>
      <c r="C4" s="698"/>
      <c r="D4" s="698"/>
      <c r="E4" s="698"/>
      <c r="F4" s="698"/>
      <c r="G4" s="698"/>
      <c r="H4" s="698"/>
      <c r="I4" s="698"/>
      <c r="J4" s="698"/>
    </row>
    <row r="5" spans="1:19" ht="14.45" customHeight="1">
      <c r="A5" s="698"/>
      <c r="B5" s="698"/>
      <c r="C5" s="698"/>
      <c r="D5" s="698"/>
      <c r="E5" s="698"/>
      <c r="F5" s="698"/>
      <c r="G5" s="698"/>
      <c r="H5" s="698"/>
      <c r="I5" s="698"/>
      <c r="J5" s="698"/>
    </row>
    <row r="6" spans="1:19" ht="14.45" customHeight="1">
      <c r="A6" s="698"/>
      <c r="B6" s="698"/>
      <c r="C6" s="698"/>
      <c r="D6" s="698"/>
      <c r="E6" s="698"/>
      <c r="F6" s="698"/>
      <c r="G6" s="698"/>
      <c r="H6" s="698"/>
      <c r="I6" s="698"/>
      <c r="J6" s="698"/>
    </row>
  </sheetData>
  <mergeCells count="2">
    <mergeCell ref="A1:J3"/>
    <mergeCell ref="A4:J6"/>
  </mergeCells>
  <hyperlinks>
    <hyperlink ref="A4:H6" r:id="rId1" display="https://www.fanniemae.com/content/guide_form/1084.pdf" xr:uid="{FBF1053B-6C1B-4DC0-A52F-B60C359523F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3340CC5FF3794BA61830DE0A04076F" ma:contentTypeVersion="12" ma:contentTypeDescription="Create a new document." ma:contentTypeScope="" ma:versionID="fc9c071c63c3486df8c267d59c8cc947">
  <xsd:schema xmlns:xsd="http://www.w3.org/2001/XMLSchema" xmlns:xs="http://www.w3.org/2001/XMLSchema" xmlns:p="http://schemas.microsoft.com/office/2006/metadata/properties" xmlns:ns2="6cc511d4-cbde-415a-99f8-890a4714ae14" xmlns:ns3="f3775b37-bc67-49b8-83da-37215924d918" targetNamespace="http://schemas.microsoft.com/office/2006/metadata/properties" ma:root="true" ma:fieldsID="0069c04cd86be8860bc292178dd4da3b" ns2:_="" ns3:_="">
    <xsd:import namespace="6cc511d4-cbde-415a-99f8-890a4714ae14"/>
    <xsd:import namespace="f3775b37-bc67-49b8-83da-37215924d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11d4-cbde-415a-99f8-890a4714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775b37-bc67-49b8-83da-37215924d9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F16143-809E-4353-9FE5-623EEF542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11d4-cbde-415a-99f8-890a4714ae14"/>
    <ds:schemaRef ds:uri="f3775b37-bc67-49b8-83da-37215924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A0D12C-388F-4E2F-BDD4-97306A832B31}">
  <ds:schemaRefs>
    <ds:schemaRef ds:uri="6cc511d4-cbde-415a-99f8-890a4714ae14"/>
    <ds:schemaRef ds:uri="http://purl.org/dc/terms/"/>
    <ds:schemaRef ds:uri="f3775b37-bc67-49b8-83da-37215924d918"/>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2C60979-DA7E-4BDA-B5E9-C0D9D720A0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Personal Bank Statements  </vt:lpstr>
      <vt:lpstr>Business Bank Statements</vt:lpstr>
      <vt:lpstr>Option 1B</vt:lpstr>
      <vt:lpstr>Asset Depletion</vt:lpstr>
      <vt:lpstr>Rental Income - Principal</vt:lpstr>
      <vt:lpstr>Rental Income - Investment </vt:lpstr>
      <vt:lpstr>Cash Flow Analysis</vt:lpstr>
      <vt:lpstr>'Asset Depletion'!Print_Area</vt:lpstr>
      <vt:lpstr>'Business Bank Statements'!Print_Area</vt:lpstr>
      <vt:lpstr>'Personal Bank Statements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Walton</dc:creator>
  <cp:lastModifiedBy>Tommy Orosco</cp:lastModifiedBy>
  <cp:lastPrinted>2019-11-11T20:27:11Z</cp:lastPrinted>
  <dcterms:created xsi:type="dcterms:W3CDTF">2014-12-23T15:18:28Z</dcterms:created>
  <dcterms:modified xsi:type="dcterms:W3CDTF">2022-11-29T21:59:37Z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0x0101004B3340CC5FF3794BA61830DE0A04076F</vt:lpwstr>
  </property>
</Properties>
</file>